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aide Olabode\Documents\"/>
    </mc:Choice>
  </mc:AlternateContent>
  <bookViews>
    <workbookView xWindow="0" yWindow="0" windowWidth="20490" windowHeight="7650"/>
  </bookViews>
  <sheets>
    <sheet name="External Loan Analysis" sheetId="1" r:id="rId1"/>
  </sheets>
  <externalReferences>
    <externalReference r:id="rId2"/>
    <externalReference r:id="rId3"/>
    <externalReference r:id="rId4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4" i="1" l="1"/>
  <c r="AB84" i="1"/>
  <c r="AD84" i="1"/>
  <c r="AJ84" i="1"/>
  <c r="T85" i="1"/>
  <c r="AB85" i="1"/>
  <c r="AJ85" i="1"/>
  <c r="AJ86" i="1"/>
  <c r="AG84" i="1"/>
  <c r="AI84" i="1"/>
  <c r="AI85" i="1"/>
  <c r="AI86" i="1"/>
  <c r="AH86" i="1"/>
  <c r="AG86" i="1"/>
  <c r="AF86" i="1"/>
  <c r="AE86" i="1"/>
  <c r="AD86" i="1"/>
  <c r="AC86" i="1"/>
  <c r="AB86" i="1"/>
  <c r="AA84" i="1"/>
  <c r="AA85" i="1"/>
  <c r="AA86" i="1"/>
  <c r="Y84" i="1"/>
  <c r="Z84" i="1"/>
  <c r="Z85" i="1"/>
  <c r="Z86" i="1"/>
  <c r="Y86" i="1"/>
  <c r="X86" i="1"/>
  <c r="V84" i="1"/>
  <c r="W84" i="1"/>
  <c r="W85" i="1"/>
  <c r="W86" i="1"/>
  <c r="V86" i="1"/>
  <c r="U86" i="1"/>
  <c r="T86" i="1"/>
  <c r="S84" i="1"/>
  <c r="S85" i="1"/>
  <c r="S86" i="1"/>
  <c r="Q84" i="1"/>
  <c r="R84" i="1"/>
  <c r="R85" i="1"/>
  <c r="R86" i="1"/>
  <c r="Q86" i="1"/>
  <c r="P86" i="1"/>
  <c r="N84" i="1"/>
  <c r="O84" i="1"/>
  <c r="O85" i="1"/>
  <c r="O86" i="1"/>
  <c r="N86" i="1"/>
  <c r="M86" i="1"/>
  <c r="L86" i="1"/>
  <c r="K85" i="1"/>
  <c r="AI81" i="1"/>
  <c r="AI80" i="1"/>
  <c r="J47" i="1"/>
  <c r="L47" i="1"/>
  <c r="R47" i="1"/>
  <c r="J48" i="1"/>
  <c r="L48" i="1"/>
  <c r="R48" i="1"/>
  <c r="J49" i="1"/>
  <c r="L49" i="1"/>
  <c r="R49" i="1"/>
  <c r="J50" i="1"/>
  <c r="L50" i="1"/>
  <c r="R50" i="1"/>
  <c r="J51" i="1"/>
  <c r="L51" i="1"/>
  <c r="R51" i="1"/>
  <c r="J52" i="1"/>
  <c r="L52" i="1"/>
  <c r="R52" i="1"/>
  <c r="J53" i="1"/>
  <c r="L53" i="1"/>
  <c r="R53" i="1"/>
  <c r="J54" i="1"/>
  <c r="L54" i="1"/>
  <c r="R54" i="1"/>
  <c r="J55" i="1"/>
  <c r="L55" i="1"/>
  <c r="R55" i="1"/>
  <c r="J56" i="1"/>
  <c r="L56" i="1"/>
  <c r="R56" i="1"/>
  <c r="J57" i="1"/>
  <c r="L57" i="1"/>
  <c r="R57" i="1"/>
  <c r="J58" i="1"/>
  <c r="L58" i="1"/>
  <c r="R58" i="1"/>
  <c r="J59" i="1"/>
  <c r="L59" i="1"/>
  <c r="R59" i="1"/>
  <c r="J60" i="1"/>
  <c r="L60" i="1"/>
  <c r="R60" i="1"/>
  <c r="J61" i="1"/>
  <c r="L61" i="1"/>
  <c r="R61" i="1"/>
  <c r="J62" i="1"/>
  <c r="L62" i="1"/>
  <c r="R62" i="1"/>
  <c r="J63" i="1"/>
  <c r="L63" i="1"/>
  <c r="R63" i="1"/>
  <c r="J64" i="1"/>
  <c r="L64" i="1"/>
  <c r="R64" i="1"/>
  <c r="R66" i="1"/>
  <c r="O47" i="1"/>
  <c r="Q47" i="1"/>
  <c r="O48" i="1"/>
  <c r="Q48" i="1"/>
  <c r="O49" i="1"/>
  <c r="Q49" i="1"/>
  <c r="O50" i="1"/>
  <c r="Q50" i="1"/>
  <c r="O51" i="1"/>
  <c r="Q51" i="1"/>
  <c r="O52" i="1"/>
  <c r="Q52" i="1"/>
  <c r="O53" i="1"/>
  <c r="Q53" i="1"/>
  <c r="O54" i="1"/>
  <c r="Q54" i="1"/>
  <c r="O55" i="1"/>
  <c r="Q55" i="1"/>
  <c r="O56" i="1"/>
  <c r="Q56" i="1"/>
  <c r="O57" i="1"/>
  <c r="Q57" i="1"/>
  <c r="O58" i="1"/>
  <c r="Q58" i="1"/>
  <c r="O59" i="1"/>
  <c r="Q59" i="1"/>
  <c r="O60" i="1"/>
  <c r="Q60" i="1"/>
  <c r="O61" i="1"/>
  <c r="Q61" i="1"/>
  <c r="O62" i="1"/>
  <c r="Q62" i="1"/>
  <c r="O63" i="1"/>
  <c r="Q63" i="1"/>
  <c r="O64" i="1"/>
  <c r="Q64" i="1"/>
  <c r="Q66" i="1"/>
  <c r="P66" i="1"/>
  <c r="O66" i="1"/>
  <c r="N66" i="1"/>
  <c r="M66" i="1"/>
  <c r="L66" i="1"/>
  <c r="K66" i="1"/>
  <c r="J66" i="1"/>
  <c r="AR43" i="1"/>
  <c r="AS43" i="1"/>
  <c r="AT43" i="1"/>
  <c r="AR42" i="1"/>
  <c r="AS42" i="1"/>
  <c r="AT42" i="1"/>
  <c r="AR41" i="1"/>
  <c r="AS41" i="1"/>
  <c r="AT41" i="1"/>
  <c r="AR40" i="1"/>
  <c r="AS40" i="1"/>
  <c r="AT40" i="1"/>
  <c r="AX4" i="1"/>
  <c r="AY4" i="1"/>
  <c r="BB4" i="1"/>
  <c r="AX5" i="1"/>
  <c r="AY5" i="1"/>
  <c r="BB5" i="1"/>
  <c r="AX6" i="1"/>
  <c r="AY6" i="1"/>
  <c r="BB6" i="1"/>
  <c r="AX7" i="1"/>
  <c r="AY7" i="1"/>
  <c r="BB7" i="1"/>
  <c r="AX8" i="1"/>
  <c r="AY8" i="1"/>
  <c r="BB8" i="1"/>
  <c r="AX9" i="1"/>
  <c r="AY9" i="1"/>
  <c r="BB9" i="1"/>
  <c r="AX10" i="1"/>
  <c r="AY10" i="1"/>
  <c r="BB10" i="1"/>
  <c r="AX11" i="1"/>
  <c r="AY11" i="1"/>
  <c r="BB11" i="1"/>
  <c r="AX12" i="1"/>
  <c r="AY12" i="1"/>
  <c r="BB12" i="1"/>
  <c r="AX13" i="1"/>
  <c r="AY13" i="1"/>
  <c r="BB13" i="1"/>
  <c r="AX14" i="1"/>
  <c r="AY14" i="1"/>
  <c r="BB14" i="1"/>
  <c r="AX15" i="1"/>
  <c r="AY15" i="1"/>
  <c r="BB15" i="1"/>
  <c r="AX16" i="1"/>
  <c r="K16" i="1"/>
  <c r="AY16" i="1"/>
  <c r="BB16" i="1"/>
  <c r="AX17" i="1"/>
  <c r="AY17" i="1"/>
  <c r="BB17" i="1"/>
  <c r="AX18" i="1"/>
  <c r="AY18" i="1"/>
  <c r="BB18" i="1"/>
  <c r="AX19" i="1"/>
  <c r="AY19" i="1"/>
  <c r="BB19" i="1"/>
  <c r="AX20" i="1"/>
  <c r="AY20" i="1"/>
  <c r="BB20" i="1"/>
  <c r="AX21" i="1"/>
  <c r="AY21" i="1"/>
  <c r="BB21" i="1"/>
  <c r="AX22" i="1"/>
  <c r="K22" i="1"/>
  <c r="AY22" i="1"/>
  <c r="BB22" i="1"/>
  <c r="AX23" i="1"/>
  <c r="AY23" i="1"/>
  <c r="BB23" i="1"/>
  <c r="AX24" i="1"/>
  <c r="AY24" i="1"/>
  <c r="BB24" i="1"/>
  <c r="AX25" i="1"/>
  <c r="AY25" i="1"/>
  <c r="BB25" i="1"/>
  <c r="AX26" i="1"/>
  <c r="AY26" i="1"/>
  <c r="BB26" i="1"/>
  <c r="AX27" i="1"/>
  <c r="AY27" i="1"/>
  <c r="BB27" i="1"/>
  <c r="AX28" i="1"/>
  <c r="K28" i="1"/>
  <c r="AY28" i="1"/>
  <c r="BB28" i="1"/>
  <c r="AX29" i="1"/>
  <c r="AY29" i="1"/>
  <c r="BB29" i="1"/>
  <c r="AX30" i="1"/>
  <c r="K30" i="1"/>
  <c r="AY30" i="1"/>
  <c r="BB30" i="1"/>
  <c r="AX31" i="1"/>
  <c r="AY31" i="1"/>
  <c r="BB31" i="1"/>
  <c r="AX32" i="1"/>
  <c r="K32" i="1"/>
  <c r="AY32" i="1"/>
  <c r="BB32" i="1"/>
  <c r="AX33" i="1"/>
  <c r="K33" i="1"/>
  <c r="AY33" i="1"/>
  <c r="BB33" i="1"/>
  <c r="AX34" i="1"/>
  <c r="K34" i="1"/>
  <c r="AY34" i="1"/>
  <c r="BB34" i="1"/>
  <c r="AX35" i="1"/>
  <c r="AY35" i="1"/>
  <c r="BB35" i="1"/>
  <c r="AX36" i="1"/>
  <c r="AY36" i="1"/>
  <c r="BB36" i="1"/>
  <c r="AX37" i="1"/>
  <c r="K37" i="1"/>
  <c r="AY37" i="1"/>
  <c r="BB37" i="1"/>
  <c r="BB39" i="1"/>
  <c r="BC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N19" i="1"/>
  <c r="BC19" i="1"/>
  <c r="BC20" i="1"/>
  <c r="BC21" i="1"/>
  <c r="BC22" i="1"/>
  <c r="N23" i="1"/>
  <c r="BC23" i="1"/>
  <c r="BC24" i="1"/>
  <c r="BC25" i="1"/>
  <c r="N26" i="1"/>
  <c r="BC26" i="1"/>
  <c r="BC27" i="1"/>
  <c r="BC28" i="1"/>
  <c r="N29" i="1"/>
  <c r="BC29" i="1"/>
  <c r="BC30" i="1"/>
  <c r="N31" i="1"/>
  <c r="BC31" i="1"/>
  <c r="BC32" i="1"/>
  <c r="BC33" i="1"/>
  <c r="BC34" i="1"/>
  <c r="N35" i="1"/>
  <c r="BC35" i="1"/>
  <c r="BC36" i="1"/>
  <c r="BC37" i="1"/>
  <c r="BC38" i="1"/>
  <c r="BC39" i="1"/>
  <c r="BF39" i="1"/>
  <c r="BD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O19" i="1"/>
  <c r="BD19" i="1"/>
  <c r="BD20" i="1"/>
  <c r="BD21" i="1"/>
  <c r="BD22" i="1"/>
  <c r="O23" i="1"/>
  <c r="BD23" i="1"/>
  <c r="BD24" i="1"/>
  <c r="BD25" i="1"/>
  <c r="O26" i="1"/>
  <c r="BD26" i="1"/>
  <c r="BD27" i="1"/>
  <c r="BD28" i="1"/>
  <c r="O29" i="1"/>
  <c r="BD29" i="1"/>
  <c r="BD30" i="1"/>
  <c r="O31" i="1"/>
  <c r="BD31" i="1"/>
  <c r="BD32" i="1"/>
  <c r="BD33" i="1"/>
  <c r="BD34" i="1"/>
  <c r="O35" i="1"/>
  <c r="BD35" i="1"/>
  <c r="BD36" i="1"/>
  <c r="BD37" i="1"/>
  <c r="BD38" i="1"/>
  <c r="BD39" i="1"/>
  <c r="BE39" i="1"/>
  <c r="AZ4" i="1"/>
  <c r="BA4" i="1"/>
  <c r="AZ5" i="1"/>
  <c r="BA5" i="1"/>
  <c r="AZ6" i="1"/>
  <c r="BA6" i="1"/>
  <c r="AZ7" i="1"/>
  <c r="BA7" i="1"/>
  <c r="AZ8" i="1"/>
  <c r="BA8" i="1"/>
  <c r="AZ9" i="1"/>
  <c r="BA9" i="1"/>
  <c r="AZ10" i="1"/>
  <c r="BA10" i="1"/>
  <c r="AZ11" i="1"/>
  <c r="BA11" i="1"/>
  <c r="AZ12" i="1"/>
  <c r="BA12" i="1"/>
  <c r="AZ13" i="1"/>
  <c r="BA13" i="1"/>
  <c r="AZ14" i="1"/>
  <c r="BA14" i="1"/>
  <c r="AZ15" i="1"/>
  <c r="BA15" i="1"/>
  <c r="L16" i="1"/>
  <c r="AZ16" i="1"/>
  <c r="BA16" i="1"/>
  <c r="AZ17" i="1"/>
  <c r="BA17" i="1"/>
  <c r="AZ18" i="1"/>
  <c r="BA18" i="1"/>
  <c r="AZ19" i="1"/>
  <c r="BA19" i="1"/>
  <c r="AZ20" i="1"/>
  <c r="BA20" i="1"/>
  <c r="AZ21" i="1"/>
  <c r="BA21" i="1"/>
  <c r="L22" i="1"/>
  <c r="AZ22" i="1"/>
  <c r="BA22" i="1"/>
  <c r="AZ23" i="1"/>
  <c r="BA23" i="1"/>
  <c r="AZ24" i="1"/>
  <c r="BA24" i="1"/>
  <c r="AZ25" i="1"/>
  <c r="BA25" i="1"/>
  <c r="AZ26" i="1"/>
  <c r="BA26" i="1"/>
  <c r="AZ27" i="1"/>
  <c r="BA27" i="1"/>
  <c r="L28" i="1"/>
  <c r="AZ28" i="1"/>
  <c r="BA28" i="1"/>
  <c r="AZ29" i="1"/>
  <c r="BA29" i="1"/>
  <c r="L30" i="1"/>
  <c r="AZ30" i="1"/>
  <c r="BA30" i="1"/>
  <c r="AZ31" i="1"/>
  <c r="BA31" i="1"/>
  <c r="L32" i="1"/>
  <c r="AZ32" i="1"/>
  <c r="BA32" i="1"/>
  <c r="L33" i="1"/>
  <c r="AZ33" i="1"/>
  <c r="BA33" i="1"/>
  <c r="L34" i="1"/>
  <c r="AZ34" i="1"/>
  <c r="BA34" i="1"/>
  <c r="AZ35" i="1"/>
  <c r="BA35" i="1"/>
  <c r="AZ36" i="1"/>
  <c r="BA36" i="1"/>
  <c r="L37" i="1"/>
  <c r="AZ37" i="1"/>
  <c r="BA37" i="1"/>
  <c r="AY38" i="1"/>
  <c r="AZ38" i="1"/>
  <c r="BA38" i="1"/>
  <c r="BA39" i="1"/>
  <c r="AZ39" i="1"/>
  <c r="AY39" i="1"/>
  <c r="AX38" i="1"/>
  <c r="AX39" i="1"/>
  <c r="AR39" i="1"/>
  <c r="AS39" i="1"/>
  <c r="AT39" i="1"/>
  <c r="BF38" i="1"/>
  <c r="BE38" i="1"/>
  <c r="AW38" i="1"/>
  <c r="AV38" i="1"/>
  <c r="AU38" i="1"/>
  <c r="AR38" i="1"/>
  <c r="AS38" i="1"/>
  <c r="AT38" i="1"/>
  <c r="BF37" i="1"/>
  <c r="BE37" i="1"/>
  <c r="AW37" i="1"/>
  <c r="AV37" i="1"/>
  <c r="AU37" i="1"/>
  <c r="AR37" i="1"/>
  <c r="AS37" i="1"/>
  <c r="AT37" i="1"/>
  <c r="BF36" i="1"/>
  <c r="BE36" i="1"/>
  <c r="AW36" i="1"/>
  <c r="AV36" i="1"/>
  <c r="AU36" i="1"/>
  <c r="Q36" i="1"/>
  <c r="AF36" i="1"/>
  <c r="AR36" i="1"/>
  <c r="R36" i="1"/>
  <c r="AG36" i="1"/>
  <c r="AS36" i="1"/>
  <c r="AT36" i="1"/>
  <c r="BF35" i="1"/>
  <c r="BE35" i="1"/>
  <c r="AW35" i="1"/>
  <c r="AV35" i="1"/>
  <c r="AU35" i="1"/>
  <c r="AF35" i="1"/>
  <c r="AR35" i="1"/>
  <c r="AG35" i="1"/>
  <c r="AS35" i="1"/>
  <c r="AT35" i="1"/>
  <c r="BF34" i="1"/>
  <c r="BE34" i="1"/>
  <c r="AW34" i="1"/>
  <c r="AV34" i="1"/>
  <c r="AU34" i="1"/>
  <c r="AC34" i="1"/>
  <c r="AR34" i="1"/>
  <c r="AD34" i="1"/>
  <c r="AS34" i="1"/>
  <c r="AT34" i="1"/>
  <c r="BF33" i="1"/>
  <c r="BE33" i="1"/>
  <c r="AW33" i="1"/>
  <c r="AV33" i="1"/>
  <c r="AU33" i="1"/>
  <c r="AC33" i="1"/>
  <c r="AR33" i="1"/>
  <c r="AD33" i="1"/>
  <c r="AS33" i="1"/>
  <c r="AT33" i="1"/>
  <c r="BF32" i="1"/>
  <c r="BE32" i="1"/>
  <c r="AW32" i="1"/>
  <c r="AV32" i="1"/>
  <c r="AU32" i="1"/>
  <c r="AC32" i="1"/>
  <c r="AR32" i="1"/>
  <c r="AD32" i="1"/>
  <c r="AS32" i="1"/>
  <c r="AT32" i="1"/>
  <c r="BF31" i="1"/>
  <c r="BE31" i="1"/>
  <c r="AW31" i="1"/>
  <c r="AV31" i="1"/>
  <c r="AU31" i="1"/>
  <c r="AF31" i="1"/>
  <c r="AR31" i="1"/>
  <c r="AG31" i="1"/>
  <c r="AS31" i="1"/>
  <c r="AT31" i="1"/>
  <c r="BF30" i="1"/>
  <c r="BE30" i="1"/>
  <c r="AW30" i="1"/>
  <c r="AV30" i="1"/>
  <c r="AU30" i="1"/>
  <c r="AC30" i="1"/>
  <c r="AR30" i="1"/>
  <c r="AD30" i="1"/>
  <c r="AS30" i="1"/>
  <c r="AT30" i="1"/>
  <c r="BF29" i="1"/>
  <c r="BE29" i="1"/>
  <c r="AW29" i="1"/>
  <c r="AV29" i="1"/>
  <c r="AU29" i="1"/>
  <c r="AF29" i="1"/>
  <c r="AR29" i="1"/>
  <c r="AG29" i="1"/>
  <c r="AS29" i="1"/>
  <c r="AT29" i="1"/>
  <c r="S29" i="1"/>
  <c r="BF28" i="1"/>
  <c r="BE28" i="1"/>
  <c r="AW28" i="1"/>
  <c r="AV28" i="1"/>
  <c r="AU28" i="1"/>
  <c r="AC28" i="1"/>
  <c r="AR28" i="1"/>
  <c r="AD28" i="1"/>
  <c r="AS28" i="1"/>
  <c r="AT28" i="1"/>
  <c r="S28" i="1"/>
  <c r="BF27" i="1"/>
  <c r="BE27" i="1"/>
  <c r="AW27" i="1"/>
  <c r="AV27" i="1"/>
  <c r="AU27" i="1"/>
  <c r="Q27" i="1"/>
  <c r="AI27" i="1"/>
  <c r="AR27" i="1"/>
  <c r="R27" i="1"/>
  <c r="AJ27" i="1"/>
  <c r="AS27" i="1"/>
  <c r="AT27" i="1"/>
  <c r="S27" i="1"/>
  <c r="BF26" i="1"/>
  <c r="BE26" i="1"/>
  <c r="AW26" i="1"/>
  <c r="AV26" i="1"/>
  <c r="AU26" i="1"/>
  <c r="AF26" i="1"/>
  <c r="AR26" i="1"/>
  <c r="AG26" i="1"/>
  <c r="AS26" i="1"/>
  <c r="AT26" i="1"/>
  <c r="S26" i="1"/>
  <c r="BF25" i="1"/>
  <c r="BE25" i="1"/>
  <c r="AW25" i="1"/>
  <c r="AV25" i="1"/>
  <c r="AU25" i="1"/>
  <c r="W25" i="1"/>
  <c r="AO25" i="1"/>
  <c r="AR25" i="1"/>
  <c r="X25" i="1"/>
  <c r="AP25" i="1"/>
  <c r="AS25" i="1"/>
  <c r="AT25" i="1"/>
  <c r="S25" i="1"/>
  <c r="BF24" i="1"/>
  <c r="BE24" i="1"/>
  <c r="AW24" i="1"/>
  <c r="AV24" i="1"/>
  <c r="AU24" i="1"/>
  <c r="T24" i="1"/>
  <c r="AL24" i="1"/>
  <c r="AR24" i="1"/>
  <c r="U24" i="1"/>
  <c r="AM24" i="1"/>
  <c r="AS24" i="1"/>
  <c r="AT24" i="1"/>
  <c r="S24" i="1"/>
  <c r="BF23" i="1"/>
  <c r="BE23" i="1"/>
  <c r="AW23" i="1"/>
  <c r="AV23" i="1"/>
  <c r="AU23" i="1"/>
  <c r="AF23" i="1"/>
  <c r="AR23" i="1"/>
  <c r="AG23" i="1"/>
  <c r="AS23" i="1"/>
  <c r="AT23" i="1"/>
  <c r="S23" i="1"/>
  <c r="BF22" i="1"/>
  <c r="BE22" i="1"/>
  <c r="AW22" i="1"/>
  <c r="AV22" i="1"/>
  <c r="AU22" i="1"/>
  <c r="AC22" i="1"/>
  <c r="AR22" i="1"/>
  <c r="AD22" i="1"/>
  <c r="AS22" i="1"/>
  <c r="AT22" i="1"/>
  <c r="S22" i="1"/>
  <c r="BF21" i="1"/>
  <c r="BE21" i="1"/>
  <c r="AW21" i="1"/>
  <c r="AV21" i="1"/>
  <c r="AU21" i="1"/>
  <c r="T21" i="1"/>
  <c r="AL21" i="1"/>
  <c r="AR21" i="1"/>
  <c r="U21" i="1"/>
  <c r="AM21" i="1"/>
  <c r="AS21" i="1"/>
  <c r="AT21" i="1"/>
  <c r="S21" i="1"/>
  <c r="BF20" i="1"/>
  <c r="BE20" i="1"/>
  <c r="AW20" i="1"/>
  <c r="AV20" i="1"/>
  <c r="AU20" i="1"/>
  <c r="W20" i="1"/>
  <c r="AO20" i="1"/>
  <c r="AR20" i="1"/>
  <c r="X20" i="1"/>
  <c r="AP20" i="1"/>
  <c r="AS20" i="1"/>
  <c r="AT20" i="1"/>
  <c r="S20" i="1"/>
  <c r="BF19" i="1"/>
  <c r="BE19" i="1"/>
  <c r="AW19" i="1"/>
  <c r="AV19" i="1"/>
  <c r="AU19" i="1"/>
  <c r="AF19" i="1"/>
  <c r="AR19" i="1"/>
  <c r="AG19" i="1"/>
  <c r="AS19" i="1"/>
  <c r="AT19" i="1"/>
  <c r="S19" i="1"/>
  <c r="BF18" i="1"/>
  <c r="BE18" i="1"/>
  <c r="AW18" i="1"/>
  <c r="AV18" i="1"/>
  <c r="AU18" i="1"/>
  <c r="W18" i="1"/>
  <c r="AO18" i="1"/>
  <c r="AR18" i="1"/>
  <c r="X18" i="1"/>
  <c r="AP18" i="1"/>
  <c r="AS18" i="1"/>
  <c r="AT18" i="1"/>
  <c r="S18" i="1"/>
  <c r="BF17" i="1"/>
  <c r="BE17" i="1"/>
  <c r="AW17" i="1"/>
  <c r="AV17" i="1"/>
  <c r="AU17" i="1"/>
  <c r="W17" i="1"/>
  <c r="AO17" i="1"/>
  <c r="AR17" i="1"/>
  <c r="X17" i="1"/>
  <c r="AP17" i="1"/>
  <c r="AS17" i="1"/>
  <c r="AT17" i="1"/>
  <c r="S17" i="1"/>
  <c r="BF16" i="1"/>
  <c r="BE16" i="1"/>
  <c r="AW16" i="1"/>
  <c r="AV16" i="1"/>
  <c r="AU16" i="1"/>
  <c r="AC16" i="1"/>
  <c r="AR16" i="1"/>
  <c r="AD16" i="1"/>
  <c r="AS16" i="1"/>
  <c r="AT16" i="1"/>
  <c r="S16" i="1"/>
  <c r="BF15" i="1"/>
  <c r="BE15" i="1"/>
  <c r="AW15" i="1"/>
  <c r="AV15" i="1"/>
  <c r="AU15" i="1"/>
  <c r="Q15" i="1"/>
  <c r="AI15" i="1"/>
  <c r="AR15" i="1"/>
  <c r="R15" i="1"/>
  <c r="AJ15" i="1"/>
  <c r="AS15" i="1"/>
  <c r="AT15" i="1"/>
  <c r="S15" i="1"/>
  <c r="BF14" i="1"/>
  <c r="BE14" i="1"/>
  <c r="AW14" i="1"/>
  <c r="AV14" i="1"/>
  <c r="AU14" i="1"/>
  <c r="Q14" i="1"/>
  <c r="AI14" i="1"/>
  <c r="AR14" i="1"/>
  <c r="R14" i="1"/>
  <c r="AJ14" i="1"/>
  <c r="AS14" i="1"/>
  <c r="AT14" i="1"/>
  <c r="S14" i="1"/>
  <c r="BF13" i="1"/>
  <c r="BE13" i="1"/>
  <c r="AW13" i="1"/>
  <c r="AV13" i="1"/>
  <c r="AU13" i="1"/>
  <c r="Q13" i="1"/>
  <c r="AI13" i="1"/>
  <c r="AR13" i="1"/>
  <c r="R13" i="1"/>
  <c r="AJ13" i="1"/>
  <c r="AS13" i="1"/>
  <c r="AT13" i="1"/>
  <c r="S13" i="1"/>
  <c r="BF12" i="1"/>
  <c r="BE12" i="1"/>
  <c r="AW12" i="1"/>
  <c r="AV12" i="1"/>
  <c r="AU12" i="1"/>
  <c r="Q12" i="1"/>
  <c r="AI12" i="1"/>
  <c r="AR12" i="1"/>
  <c r="R12" i="1"/>
  <c r="AJ12" i="1"/>
  <c r="AS12" i="1"/>
  <c r="AT12" i="1"/>
  <c r="S12" i="1"/>
  <c r="BF11" i="1"/>
  <c r="BE11" i="1"/>
  <c r="AW11" i="1"/>
  <c r="AV11" i="1"/>
  <c r="AU11" i="1"/>
  <c r="Q11" i="1"/>
  <c r="AI11" i="1"/>
  <c r="AR11" i="1"/>
  <c r="R11" i="1"/>
  <c r="AJ11" i="1"/>
  <c r="AS11" i="1"/>
  <c r="AT11" i="1"/>
  <c r="S11" i="1"/>
  <c r="BF10" i="1"/>
  <c r="BE10" i="1"/>
  <c r="AW10" i="1"/>
  <c r="AV10" i="1"/>
  <c r="AU10" i="1"/>
  <c r="Q10" i="1"/>
  <c r="AI10" i="1"/>
  <c r="AR10" i="1"/>
  <c r="R10" i="1"/>
  <c r="AJ10" i="1"/>
  <c r="AS10" i="1"/>
  <c r="AT10" i="1"/>
  <c r="S10" i="1"/>
  <c r="BF9" i="1"/>
  <c r="BE9" i="1"/>
  <c r="AW9" i="1"/>
  <c r="AV9" i="1"/>
  <c r="AU9" i="1"/>
  <c r="Q9" i="1"/>
  <c r="AI9" i="1"/>
  <c r="AR9" i="1"/>
  <c r="R9" i="1"/>
  <c r="AJ9" i="1"/>
  <c r="AS9" i="1"/>
  <c r="AT9" i="1"/>
  <c r="S9" i="1"/>
  <c r="BF8" i="1"/>
  <c r="BE8" i="1"/>
  <c r="AW8" i="1"/>
  <c r="AV8" i="1"/>
  <c r="AU8" i="1"/>
  <c r="Q8" i="1"/>
  <c r="AI8" i="1"/>
  <c r="AR8" i="1"/>
  <c r="R8" i="1"/>
  <c r="AJ8" i="1"/>
  <c r="AS8" i="1"/>
  <c r="AT8" i="1"/>
  <c r="S8" i="1"/>
  <c r="BF7" i="1"/>
  <c r="BE7" i="1"/>
  <c r="AW7" i="1"/>
  <c r="AV7" i="1"/>
  <c r="AU7" i="1"/>
  <c r="Q7" i="1"/>
  <c r="AI7" i="1"/>
  <c r="AR7" i="1"/>
  <c r="R7" i="1"/>
  <c r="AJ7" i="1"/>
  <c r="AS7" i="1"/>
  <c r="AT7" i="1"/>
  <c r="S7" i="1"/>
  <c r="BF6" i="1"/>
  <c r="BE6" i="1"/>
  <c r="AW6" i="1"/>
  <c r="AV6" i="1"/>
  <c r="AU6" i="1"/>
  <c r="Q6" i="1"/>
  <c r="AI6" i="1"/>
  <c r="AR6" i="1"/>
  <c r="R6" i="1"/>
  <c r="AJ6" i="1"/>
  <c r="AS6" i="1"/>
  <c r="AT6" i="1"/>
  <c r="S6" i="1"/>
  <c r="BF5" i="1"/>
  <c r="BE5" i="1"/>
  <c r="AW5" i="1"/>
  <c r="AV5" i="1"/>
  <c r="AU5" i="1"/>
  <c r="Q5" i="1"/>
  <c r="AI5" i="1"/>
  <c r="AR5" i="1"/>
  <c r="R5" i="1"/>
  <c r="AJ5" i="1"/>
  <c r="AS5" i="1"/>
  <c r="AT5" i="1"/>
  <c r="S5" i="1"/>
  <c r="BF4" i="1"/>
  <c r="BE4" i="1"/>
  <c r="AW4" i="1"/>
  <c r="AV4" i="1"/>
  <c r="AU4" i="1"/>
  <c r="Q4" i="1"/>
  <c r="AI4" i="1"/>
  <c r="AR4" i="1"/>
  <c r="R4" i="1"/>
  <c r="AJ4" i="1"/>
  <c r="AS4" i="1"/>
  <c r="AT4" i="1"/>
  <c r="S4" i="1"/>
</calcChain>
</file>

<file path=xl/sharedStrings.xml><?xml version="1.0" encoding="utf-8"?>
<sst xmlns="http://schemas.openxmlformats.org/spreadsheetml/2006/main" count="380" uniqueCount="136">
  <si>
    <t xml:space="preserve"> </t>
  </si>
  <si>
    <t>LOAN DESCRIPTION</t>
  </si>
  <si>
    <t>LOAN CURRENCY</t>
  </si>
  <si>
    <t>PROJECTED EXCHANGE RATE</t>
  </si>
  <si>
    <t>PAYMENT DATE</t>
  </si>
  <si>
    <t>JANUARY</t>
  </si>
  <si>
    <t>FEBUARY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</si>
  <si>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</si>
  <si>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</si>
  <si>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</si>
  <si>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</si>
  <si>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</si>
  <si>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</si>
  <si>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</si>
  <si>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</si>
  <si>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</si>
  <si>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</si>
  <si>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CUMULATIVE FOR THE YEAR</t>
  </si>
  <si>
    <t>OUTSTANDING BALANCE AS @ 1ST JANUARY, 2020</t>
  </si>
  <si>
    <t xml:space="preserve">OUSTANDING BALANCE AS AT 29TH FEBRUARY  2020  </t>
  </si>
  <si>
    <t xml:space="preserve">OUSTANDING BALANCE AS AT 31ST MARCH 2020  </t>
  </si>
  <si>
    <t>PRINCIPAL</t>
  </si>
  <si>
    <t>INTEREST</t>
  </si>
  <si>
    <t>TOTAL DEBT SERVICE</t>
  </si>
  <si>
    <t>LAMATA AFD 1</t>
  </si>
  <si>
    <t>USD</t>
  </si>
  <si>
    <t>30TH APRIL</t>
  </si>
  <si>
    <t>30TH OCT</t>
  </si>
  <si>
    <t>LAMATA AFD 2</t>
  </si>
  <si>
    <t>LAMATA AFD 3</t>
  </si>
  <si>
    <t>LAMATA AFD 4</t>
  </si>
  <si>
    <t>LAMATA AFD 5</t>
  </si>
  <si>
    <t>LAMATA AFD 6</t>
  </si>
  <si>
    <t>LAMATA AFD 7</t>
  </si>
  <si>
    <t>URBAN WATER AFD</t>
  </si>
  <si>
    <t>HEALTH SYSTEM DEVELOPMENT IV</t>
  </si>
  <si>
    <t>MASDP</t>
  </si>
  <si>
    <t>SDR</t>
  </si>
  <si>
    <t>15TH FEB</t>
  </si>
  <si>
    <t>15TH AUGUST</t>
  </si>
  <si>
    <t>LAGOS DRAINAGE</t>
  </si>
  <si>
    <t>1ST JUNE</t>
  </si>
  <si>
    <t>1ST DECEMBER</t>
  </si>
  <si>
    <t>LAGOS WATER CORPORATION PRIVATISATION</t>
  </si>
  <si>
    <t>15TH JUNE</t>
  </si>
  <si>
    <t>15TH DEC</t>
  </si>
  <si>
    <t>LAGOS URBAN TRANSPORT PROJECT</t>
  </si>
  <si>
    <t>1ST MARCH</t>
  </si>
  <si>
    <t>1ST SEPT</t>
  </si>
  <si>
    <t>HIV AIDS PROJECT</t>
  </si>
  <si>
    <t>HEALTH SYSTEM DEVELOPMENT II</t>
  </si>
  <si>
    <t>15TH MAY</t>
  </si>
  <si>
    <t>15TH NOV</t>
  </si>
  <si>
    <t>UNIVERSAL BASIC EDUCATION</t>
  </si>
  <si>
    <t>2ND NATIONAL FADAMA</t>
  </si>
  <si>
    <t>15TH MARCH</t>
  </si>
  <si>
    <t>15TH SEPT</t>
  </si>
  <si>
    <t>2ND NATIONAL URBAN WATER</t>
  </si>
  <si>
    <t>1ST MAY</t>
  </si>
  <si>
    <t>1ST NOV</t>
  </si>
  <si>
    <t>LMDGP</t>
  </si>
  <si>
    <t>URBAN TRANSPORT (ADDITONAL FINANCING)</t>
  </si>
  <si>
    <t>COMMERCIAL AGRIC. DEVELOPMENT</t>
  </si>
  <si>
    <t>1ST APRIL</t>
  </si>
  <si>
    <t>1ST OCT</t>
  </si>
  <si>
    <t>3RD NATIONAL FADAMA</t>
  </si>
  <si>
    <t>EKO SECONDARY EDUCATION</t>
  </si>
  <si>
    <t>URBAN TRANSPORT PROJECT II</t>
  </si>
  <si>
    <t>HIV AIDS PROGRAM DEVELOPMENT</t>
  </si>
  <si>
    <t>DPO I</t>
  </si>
  <si>
    <t>DPO II</t>
  </si>
  <si>
    <t>DPO III</t>
  </si>
  <si>
    <t>EKO SECONDARY EDUCATION (ADDITIONAL FINANCING)</t>
  </si>
  <si>
    <t>URBAN RENEWAL</t>
  </si>
  <si>
    <t>APPEALS</t>
  </si>
  <si>
    <t>1ST FEB</t>
  </si>
  <si>
    <t>1ST AUGUST</t>
  </si>
  <si>
    <t xml:space="preserve">FCMB FIRE FIGHTING </t>
  </si>
  <si>
    <t>TOTAL</t>
  </si>
  <si>
    <t>Restructured External Loans</t>
  </si>
  <si>
    <t>SN</t>
  </si>
  <si>
    <t>BANK</t>
  </si>
  <si>
    <t>TENOR</t>
  </si>
  <si>
    <t>INTEREST RATE</t>
  </si>
  <si>
    <t>MORATORIUM</t>
  </si>
  <si>
    <t>TYPE OF LOAN</t>
  </si>
  <si>
    <t>PRINCIPAL SUM</t>
  </si>
  <si>
    <t>OUTSTANDING BALANCE AS   
@ 29TH FEBRUARY, 2020</t>
  </si>
  <si>
    <t>REPAYMENTS FOR THE MONTH OF  MARCH</t>
  </si>
  <si>
    <t>TOTAL PAYMENTS PRINCIPAL AND INTEREST          MARCH 2020</t>
  </si>
  <si>
    <t>OUTSTANDING BALANCE AS   
@ 31ST MARCH, 2020</t>
  </si>
  <si>
    <t>ACTUAL</t>
  </si>
  <si>
    <t>EXPECTED</t>
  </si>
  <si>
    <t>VARIANCE</t>
  </si>
  <si>
    <t>START</t>
  </si>
  <si>
    <t>END</t>
  </si>
  <si>
    <t xml:space="preserve"> Interest Rate</t>
  </si>
  <si>
    <t>Months</t>
  </si>
  <si>
    <t>₦</t>
  </si>
  <si>
    <t>Access Bank</t>
  </si>
  <si>
    <t>Development of Infrastructural Facility</t>
  </si>
  <si>
    <t>Restructured Loan</t>
  </si>
  <si>
    <t>To finance various infrastructural projects in the State</t>
  </si>
  <si>
    <t>Term Loan</t>
  </si>
  <si>
    <t>Ecobank</t>
  </si>
  <si>
    <t>Fidelity Bank</t>
  </si>
  <si>
    <t>First Bank</t>
  </si>
  <si>
    <t>Guarranty Trust Bank</t>
  </si>
  <si>
    <t>Providus Bank</t>
  </si>
  <si>
    <t>Skye Bank</t>
  </si>
  <si>
    <t>Polaris Bank</t>
  </si>
  <si>
    <t>Stanbic IBTC</t>
  </si>
  <si>
    <t>To finance on-going infrastructural projects in the State</t>
  </si>
  <si>
    <t>Sterling Bank</t>
  </si>
  <si>
    <t>United Bank for Africa</t>
  </si>
  <si>
    <t>To finance some infrastructural development projects in the State</t>
  </si>
  <si>
    <t>Wema Bank</t>
  </si>
  <si>
    <t>Zenith Bank</t>
  </si>
  <si>
    <t>To finance the State's Agricultural projects</t>
  </si>
  <si>
    <t>Unrestructured External Loans</t>
  </si>
  <si>
    <t>TOTAL PRINCIPAL AND INTEREST PAYMENT</t>
  </si>
  <si>
    <t xml:space="preserve"> EEFFECTIVE RATE</t>
  </si>
  <si>
    <t>OUTSTANDING BALANCE AS   
@ 31ST DECMBER,2019</t>
  </si>
  <si>
    <t>REPAYMENTS FOR THE MONTH OF  JANUARY</t>
  </si>
  <si>
    <t>OUTSTANDING BALANCE AS   
@ 31ST JANUARY, 2020</t>
  </si>
  <si>
    <t>REPAYMENTS FOR THE MONTH OF  FEBRUARY</t>
  </si>
  <si>
    <t>TOTAL PAYMENTS PRINCIPAL AND INTEREST          JAN-MARCH 2020</t>
  </si>
  <si>
    <t>Initial Interest Rate</t>
  </si>
  <si>
    <t xml:space="preserve">Movement in Interest Rate </t>
  </si>
  <si>
    <t>UNRESTRUCTURED LOAN</t>
  </si>
  <si>
    <t>Bus Reforms</t>
  </si>
  <si>
    <t xml:space="preserve">Zenith Bank </t>
  </si>
  <si>
    <t xml:space="preserve">Custom Bond </t>
  </si>
  <si>
    <t>Zenith Bank (IBILE)</t>
  </si>
  <si>
    <t>Existing</t>
  </si>
  <si>
    <t>Zenith Bank (CACS loan)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</si>
</sst>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-409]mmm\-yy;@"/>
    <numFmt numFmtId="167" formatCode="0.0%"/>
    <numFmt numFmtId="168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11"/>
      <color indexed="8"/>
      <name val="Calibri"/>
      <family val="2"/>
    </font>
    <font>
      <b/>
      <sz val="11"/>
      <name val="Cambria"/>
      <family val="1"/>
    </font>
    <font>
      <sz val="10"/>
      <name val="Arial"/>
      <family val="2"/>
    </font>
    <font>
      <sz val="1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43" fontId="2" fillId="0" borderId="1" xfId="1" applyFont="1" applyBorder="1"/>
    <xf numFmtId="0" fontId="2" fillId="0" borderId="1" xfId="0" applyFont="1" applyBorder="1"/>
    <xf numFmtId="43" fontId="2" fillId="0" borderId="1" xfId="0" applyNumberFormat="1" applyFont="1" applyBorder="1"/>
    <xf numFmtId="0" fontId="3" fillId="0" borderId="1" xfId="0" applyFont="1" applyFill="1" applyBorder="1" applyAlignment="1">
      <alignment horizontal="center"/>
    </xf>
    <xf numFmtId="43" fontId="3" fillId="0" borderId="1" xfId="1" applyFont="1" applyBorder="1"/>
    <xf numFmtId="164" fontId="3" fillId="0" borderId="1" xfId="2" applyFont="1" applyBorder="1"/>
    <xf numFmtId="0" fontId="3" fillId="0" borderId="1" xfId="1" applyNumberFormat="1" applyFont="1" applyBorder="1"/>
    <xf numFmtId="17" fontId="3" fillId="0" borderId="1" xfId="1" applyNumberFormat="1" applyFont="1" applyBorder="1"/>
    <xf numFmtId="16" fontId="3" fillId="0" borderId="1" xfId="1" applyNumberFormat="1" applyFont="1" applyFill="1" applyBorder="1"/>
    <xf numFmtId="43" fontId="3" fillId="0" borderId="1" xfId="1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43" fontId="2" fillId="0" borderId="2" xfId="1" applyFont="1" applyBorder="1"/>
    <xf numFmtId="43" fontId="3" fillId="0" borderId="2" xfId="1" applyFont="1" applyBorder="1"/>
    <xf numFmtId="0" fontId="3" fillId="0" borderId="0" xfId="0" applyFont="1" applyBorder="1"/>
    <xf numFmtId="43" fontId="3" fillId="0" borderId="0" xfId="1" applyFont="1" applyBorder="1"/>
    <xf numFmtId="43" fontId="2" fillId="0" borderId="0" xfId="1" applyFont="1" applyBorder="1"/>
    <xf numFmtId="0" fontId="2" fillId="0" borderId="1" xfId="0" applyFont="1" applyBorder="1" applyAlignment="1">
      <alignment horizontal="center"/>
    </xf>
    <xf numFmtId="165" fontId="2" fillId="0" borderId="1" xfId="3" applyNumberFormat="1" applyFont="1" applyBorder="1" applyAlignment="1">
      <alignment horizontal="center" vertical="center"/>
    </xf>
    <xf numFmtId="164" fontId="2" fillId="0" borderId="1" xfId="3" applyFont="1" applyBorder="1" applyAlignment="1">
      <alignment horizontal="center" vertical="center"/>
    </xf>
    <xf numFmtId="164" fontId="2" fillId="0" borderId="1" xfId="3" applyFont="1" applyBorder="1" applyAlignment="1">
      <alignment vertical="center"/>
    </xf>
    <xf numFmtId="166" fontId="2" fillId="0" borderId="1" xfId="3" applyNumberFormat="1" applyFont="1" applyBorder="1" applyAlignment="1">
      <alignment horizontal="center" vertical="center"/>
    </xf>
    <xf numFmtId="164" fontId="2" fillId="0" borderId="1" xfId="3" applyFont="1" applyBorder="1" applyAlignment="1">
      <alignment horizontal="center" vertical="center" wrapText="1"/>
    </xf>
    <xf numFmtId="164" fontId="2" fillId="0" borderId="2" xfId="3" applyFont="1" applyBorder="1" applyAlignment="1">
      <alignment horizontal="center" vertical="center" wrapText="1"/>
    </xf>
    <xf numFmtId="164" fontId="5" fillId="0" borderId="4" xfId="3" applyFont="1" applyBorder="1" applyAlignment="1">
      <alignment horizontal="center" vertical="center" wrapText="1"/>
    </xf>
    <xf numFmtId="164" fontId="5" fillId="0" borderId="5" xfId="3" applyFont="1" applyBorder="1" applyAlignment="1">
      <alignment horizontal="center" vertical="center" wrapText="1"/>
    </xf>
    <xf numFmtId="164" fontId="5" fillId="0" borderId="6" xfId="3" applyFont="1" applyBorder="1" applyAlignment="1">
      <alignment horizontal="center" vertical="center" wrapText="1"/>
    </xf>
    <xf numFmtId="164" fontId="5" fillId="0" borderId="6" xfId="3" applyFont="1" applyBorder="1" applyAlignment="1">
      <alignment horizontal="center" vertical="center" wrapText="1"/>
    </xf>
    <xf numFmtId="164" fontId="5" fillId="2" borderId="2" xfId="3" applyFont="1" applyFill="1" applyBorder="1" applyAlignment="1">
      <alignment horizontal="center" vertical="center" wrapText="1"/>
    </xf>
    <xf numFmtId="164" fontId="2" fillId="0" borderId="7" xfId="3" applyFont="1" applyBorder="1" applyAlignment="1">
      <alignment horizontal="center" vertical="center" wrapText="1"/>
    </xf>
    <xf numFmtId="164" fontId="5" fillId="0" borderId="4" xfId="3" applyFont="1" applyFill="1" applyBorder="1" applyAlignment="1">
      <alignment horizontal="center" vertical="center"/>
    </xf>
    <xf numFmtId="164" fontId="5" fillId="0" borderId="5" xfId="3" applyFont="1" applyFill="1" applyBorder="1" applyAlignment="1">
      <alignment horizontal="center" vertical="center"/>
    </xf>
    <xf numFmtId="164" fontId="5" fillId="0" borderId="6" xfId="3" applyFont="1" applyFill="1" applyBorder="1" applyAlignment="1">
      <alignment horizontal="center" vertical="center"/>
    </xf>
    <xf numFmtId="164" fontId="5" fillId="2" borderId="7" xfId="3" applyFont="1" applyFill="1" applyBorder="1" applyAlignment="1">
      <alignment horizontal="center" vertical="center" wrapText="1"/>
    </xf>
    <xf numFmtId="164" fontId="2" fillId="0" borderId="3" xfId="3" applyFont="1" applyBorder="1" applyAlignment="1">
      <alignment horizontal="center" vertical="center" wrapText="1"/>
    </xf>
    <xf numFmtId="164" fontId="5" fillId="0" borderId="1" xfId="3" applyFont="1" applyFill="1" applyBorder="1" applyAlignment="1">
      <alignment horizontal="center" vertical="center"/>
    </xf>
    <xf numFmtId="164" fontId="5" fillId="2" borderId="3" xfId="3" applyFont="1" applyFill="1" applyBorder="1" applyAlignment="1">
      <alignment horizontal="center" vertical="center" wrapText="1"/>
    </xf>
    <xf numFmtId="1" fontId="2" fillId="0" borderId="0" xfId="1" applyNumberFormat="1" applyFont="1" applyBorder="1"/>
    <xf numFmtId="165" fontId="2" fillId="0" borderId="1" xfId="3" applyNumberFormat="1" applyFont="1" applyBorder="1" applyAlignment="1">
      <alignment horizontal="center"/>
    </xf>
    <xf numFmtId="164" fontId="2" fillId="0" borderId="1" xfId="3" applyFont="1" applyBorder="1"/>
    <xf numFmtId="166" fontId="2" fillId="0" borderId="1" xfId="3" applyNumberFormat="1" applyFont="1" applyBorder="1" applyAlignment="1">
      <alignment horizontal="center"/>
    </xf>
    <xf numFmtId="164" fontId="5" fillId="2" borderId="1" xfId="3" applyFont="1" applyFill="1" applyBorder="1" applyAlignment="1">
      <alignment horizontal="center" vertical="center" wrapText="1"/>
    </xf>
    <xf numFmtId="164" fontId="2" fillId="0" borderId="1" xfId="3" applyFont="1" applyBorder="1" applyAlignment="1">
      <alignment horizontal="center" wrapText="1"/>
    </xf>
    <xf numFmtId="164" fontId="2" fillId="0" borderId="1" xfId="3" applyFont="1" applyBorder="1" applyAlignment="1">
      <alignment horizontal="right"/>
    </xf>
    <xf numFmtId="166" fontId="2" fillId="0" borderId="1" xfId="3" applyNumberFormat="1" applyFont="1" applyBorder="1" applyAlignment="1">
      <alignment horizontal="right"/>
    </xf>
    <xf numFmtId="164" fontId="2" fillId="0" borderId="1" xfId="3" applyFont="1" applyBorder="1" applyAlignment="1">
      <alignment horizontal="right" wrapText="1"/>
    </xf>
    <xf numFmtId="164" fontId="2" fillId="0" borderId="1" xfId="3" applyFont="1" applyBorder="1" applyAlignment="1">
      <alignment horizontal="center"/>
    </xf>
    <xf numFmtId="165" fontId="3" fillId="0" borderId="1" xfId="3" applyNumberFormat="1" applyFont="1" applyBorder="1" applyAlignment="1">
      <alignment horizontal="center" vertical="center"/>
    </xf>
    <xf numFmtId="164" fontId="3" fillId="0" borderId="1" xfId="3" applyFont="1" applyBorder="1" applyAlignment="1">
      <alignment vertical="center" wrapText="1"/>
    </xf>
    <xf numFmtId="166" fontId="3" fillId="0" borderId="1" xfId="3" applyNumberFormat="1" applyFont="1" applyBorder="1" applyAlignment="1">
      <alignment vertical="center"/>
    </xf>
    <xf numFmtId="164" fontId="3" fillId="0" borderId="1" xfId="3" applyFont="1" applyBorder="1" applyAlignment="1">
      <alignment horizontal="center" vertical="center"/>
    </xf>
    <xf numFmtId="164" fontId="3" fillId="0" borderId="1" xfId="3" applyFont="1" applyBorder="1" applyAlignment="1">
      <alignment vertical="center"/>
    </xf>
    <xf numFmtId="164" fontId="3" fillId="0" borderId="1" xfId="3" applyFont="1" applyFill="1" applyBorder="1" applyAlignment="1">
      <alignment vertical="center" wrapText="1"/>
    </xf>
    <xf numFmtId="43" fontId="3" fillId="0" borderId="0" xfId="1" applyFont="1"/>
    <xf numFmtId="164" fontId="3" fillId="0" borderId="1" xfId="3" applyFont="1" applyFill="1" applyBorder="1" applyAlignment="1">
      <alignment vertical="center"/>
    </xf>
    <xf numFmtId="166" fontId="1" fillId="0" borderId="1" xfId="3" applyNumberFormat="1" applyFont="1" applyBorder="1" applyAlignment="1">
      <alignment vertical="center"/>
    </xf>
    <xf numFmtId="164" fontId="1" fillId="0" borderId="1" xfId="3" applyFont="1" applyBorder="1" applyAlignment="1">
      <alignment vertical="center"/>
    </xf>
    <xf numFmtId="165" fontId="2" fillId="0" borderId="1" xfId="3" applyNumberFormat="1" applyFont="1" applyBorder="1" applyAlignment="1">
      <alignment horizontal="center" vertical="center"/>
    </xf>
    <xf numFmtId="164" fontId="2" fillId="0" borderId="1" xfId="3" applyFont="1" applyBorder="1" applyAlignment="1">
      <alignment wrapText="1"/>
    </xf>
    <xf numFmtId="166" fontId="2" fillId="0" borderId="1" xfId="3" applyNumberFormat="1" applyFont="1" applyBorder="1"/>
    <xf numFmtId="164" fontId="3" fillId="0" borderId="1" xfId="3" applyFont="1" applyBorder="1"/>
    <xf numFmtId="166" fontId="3" fillId="0" borderId="1" xfId="3" applyNumberFormat="1" applyFont="1" applyBorder="1"/>
    <xf numFmtId="164" fontId="3" fillId="0" borderId="1" xfId="3" applyFont="1" applyBorder="1" applyAlignment="1">
      <alignment horizontal="center"/>
    </xf>
    <xf numFmtId="164" fontId="3" fillId="0" borderId="1" xfId="3" applyFont="1" applyBorder="1" applyAlignment="1">
      <alignment wrapText="1"/>
    </xf>
    <xf numFmtId="0" fontId="3" fillId="0" borderId="0" xfId="0" applyFont="1"/>
    <xf numFmtId="0" fontId="2" fillId="0" borderId="8" xfId="4" applyFont="1" applyBorder="1" applyAlignment="1">
      <alignment horizontal="center"/>
    </xf>
    <xf numFmtId="0" fontId="2" fillId="0" borderId="9" xfId="4" applyFont="1" applyBorder="1" applyAlignment="1">
      <alignment horizontal="center"/>
    </xf>
    <xf numFmtId="0" fontId="2" fillId="0" borderId="9" xfId="4" applyFont="1" applyBorder="1" applyAlignment="1">
      <alignment horizontal="center"/>
    </xf>
    <xf numFmtId="0" fontId="5" fillId="0" borderId="2" xfId="4" applyFont="1" applyFill="1" applyBorder="1" applyAlignment="1">
      <alignment horizontal="center" vertical="center" wrapText="1"/>
    </xf>
    <xf numFmtId="0" fontId="3" fillId="0" borderId="9" xfId="4" applyFont="1" applyBorder="1"/>
    <xf numFmtId="0" fontId="3" fillId="0" borderId="10" xfId="4" applyFont="1" applyBorder="1"/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vertical="center"/>
    </xf>
    <xf numFmtId="164" fontId="5" fillId="2" borderId="1" xfId="5" applyNumberFormat="1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2" fillId="0" borderId="2" xfId="4" applyFont="1" applyBorder="1" applyAlignment="1">
      <alignment horizontal="center" vertical="center" wrapText="1"/>
    </xf>
    <xf numFmtId="0" fontId="5" fillId="0" borderId="4" xfId="4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164" fontId="5" fillId="2" borderId="2" xfId="5" applyNumberFormat="1" applyFont="1" applyFill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5" fillId="0" borderId="4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164" fontId="5" fillId="2" borderId="7" xfId="5" applyNumberFormat="1" applyFont="1" applyFill="1" applyBorder="1" applyAlignment="1">
      <alignment horizontal="center" vertical="center" wrapText="1"/>
    </xf>
    <xf numFmtId="0" fontId="2" fillId="0" borderId="3" xfId="4" applyFont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 wrapText="1"/>
    </xf>
    <xf numFmtId="164" fontId="5" fillId="2" borderId="3" xfId="5" applyNumberFormat="1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/>
    </xf>
    <xf numFmtId="0" fontId="2" fillId="0" borderId="1" xfId="4" applyFont="1" applyBorder="1"/>
    <xf numFmtId="0" fontId="2" fillId="0" borderId="1" xfId="4" applyFont="1" applyBorder="1" applyAlignment="1">
      <alignment horizontal="center" wrapText="1"/>
    </xf>
    <xf numFmtId="0" fontId="2" fillId="0" borderId="0" xfId="4" applyFont="1" applyBorder="1"/>
    <xf numFmtId="0" fontId="2" fillId="0" borderId="1" xfId="4" applyFont="1" applyBorder="1" applyAlignment="1">
      <alignment horizontal="right"/>
    </xf>
    <xf numFmtId="0" fontId="2" fillId="0" borderId="1" xfId="4" applyFont="1" applyBorder="1" applyAlignment="1">
      <alignment horizontal="right" wrapText="1"/>
    </xf>
    <xf numFmtId="0" fontId="2" fillId="0" borderId="0" xfId="4" applyFont="1" applyBorder="1" applyAlignment="1">
      <alignment horizontal="right"/>
    </xf>
    <xf numFmtId="0" fontId="3" fillId="0" borderId="1" xfId="4" applyFont="1" applyBorder="1" applyAlignment="1">
      <alignment horizontal="center" vertical="center"/>
    </xf>
    <xf numFmtId="167" fontId="2" fillId="0" borderId="1" xfId="4" applyNumberFormat="1" applyFont="1" applyBorder="1" applyAlignment="1">
      <alignment horizontal="center"/>
    </xf>
    <xf numFmtId="0" fontId="2" fillId="0" borderId="1" xfId="4" applyFont="1" applyBorder="1" applyAlignment="1">
      <alignment wrapText="1"/>
    </xf>
    <xf numFmtId="165" fontId="2" fillId="0" borderId="1" xfId="6" applyNumberFormat="1" applyFont="1" applyBorder="1"/>
    <xf numFmtId="0" fontId="3" fillId="0" borderId="1" xfId="4" applyFont="1" applyBorder="1"/>
    <xf numFmtId="167" fontId="3" fillId="0" borderId="1" xfId="4" applyNumberFormat="1" applyFont="1" applyBorder="1" applyAlignment="1">
      <alignment horizontal="center"/>
    </xf>
    <xf numFmtId="0" fontId="3" fillId="0" borderId="1" xfId="4" applyFont="1" applyBorder="1" applyAlignment="1">
      <alignment wrapText="1"/>
    </xf>
    <xf numFmtId="165" fontId="3" fillId="0" borderId="1" xfId="6" applyNumberFormat="1" applyFont="1" applyBorder="1"/>
    <xf numFmtId="0" fontId="7" fillId="0" borderId="1" xfId="4" applyFont="1" applyFill="1" applyBorder="1" applyAlignment="1">
      <alignment horizontal="left" vertical="center"/>
    </xf>
    <xf numFmtId="17" fontId="3" fillId="0" borderId="1" xfId="4" applyNumberFormat="1" applyFont="1" applyBorder="1"/>
    <xf numFmtId="9" fontId="3" fillId="0" borderId="1" xfId="4" applyNumberFormat="1" applyFont="1" applyBorder="1"/>
    <xf numFmtId="168" fontId="3" fillId="0" borderId="1" xfId="1" applyNumberFormat="1" applyFont="1" applyBorder="1"/>
    <xf numFmtId="168" fontId="3" fillId="0" borderId="1" xfId="4" applyNumberFormat="1" applyFont="1" applyBorder="1"/>
    <xf numFmtId="0" fontId="3" fillId="0" borderId="1" xfId="4" applyFont="1" applyBorder="1" applyAlignment="1">
      <alignment vertical="center" wrapText="1"/>
    </xf>
    <xf numFmtId="166" fontId="3" fillId="0" borderId="1" xfId="4" applyNumberFormat="1" applyFont="1" applyBorder="1" applyAlignment="1">
      <alignment vertical="center"/>
    </xf>
    <xf numFmtId="167" fontId="3" fillId="0" borderId="1" xfId="4" applyNumberFormat="1" applyFont="1" applyBorder="1" applyAlignment="1">
      <alignment horizontal="center" vertical="center"/>
    </xf>
    <xf numFmtId="165" fontId="3" fillId="0" borderId="1" xfId="6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164" fontId="3" fillId="0" borderId="1" xfId="4" applyNumberFormat="1" applyFont="1" applyBorder="1" applyAlignment="1">
      <alignment vertical="center"/>
    </xf>
    <xf numFmtId="164" fontId="3" fillId="0" borderId="1" xfId="6" applyFont="1" applyBorder="1" applyAlignment="1">
      <alignment vertical="center"/>
    </xf>
    <xf numFmtId="17" fontId="2" fillId="0" borderId="1" xfId="4" applyNumberFormat="1" applyFont="1" applyBorder="1"/>
  </cellXfs>
  <cellStyles count="7">
    <cellStyle name="Comma 2" xfId="2"/>
    <cellStyle name="Comma 2 10 2" xfId="5"/>
    <cellStyle name="Comma 2 2 3" xfId="1"/>
    <cellStyle name="Comma 2 25 4 2" xfId="6"/>
    <cellStyle name="Comma 3" xfId="3"/>
    <cellStyle name="Normal" xfId="0" builtinId="0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ARI%20OLAMILEKAN/Desktop/INTERNAL,%20EXTERNAL%20AND%20BOND%20AS%20AT%2023RD%20MARCH%202020/EXTERNAL%20LOAN%20AMORTIZATION%20SCHEDULE%20(Autosaved)adj%20authentic%202018%20NEW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ARI%20OLAMILEKAN/Desktop/INTERNAL,%20EXTERNAL%20AND%20BOND%20AS%20AT%2023RD%20MARCH%202020/NEW%20LOANS%20%20&amp;%20RESTRUCTURED%20LOAN%20AMORTIZATION%20SCHEDULE%202020%20(Autosaved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ARI%20OLAMILEKAN/Desktop/INTERNAL,%20EXTERNAL%20AND%20BOND%20AS%20AT%2023RD%20MARCH%202020/unrestructued%20loan%20sched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pproved - Budget Summary"/>
      <sheetName val="SFTAS Budget T-2 Summary"/>
      <sheetName val="Omni - Approved"/>
      <sheetName val="Explanatory Notes"/>
      <sheetName val="Grant Details"/>
      <sheetName val="CDSA Analysis"/>
      <sheetName val="External Loans Analysis"/>
      <sheetName val="External Loans(FS)"/>
      <sheetName val="Ext Loans (Contract review)"/>
      <sheetName val="External Loans (updated)"/>
      <sheetName val="DMO-STO Updated"/>
      <sheetName val="LAMATA  AFD"/>
      <sheetName val="LAMATA  AFD (2)"/>
      <sheetName val="LAMATA  AFD (3)"/>
      <sheetName val="LAMATA  AFD (4)"/>
      <sheetName val="LAMATA  AFD (5)"/>
      <sheetName val="LAMATA  AFD (6)"/>
      <sheetName val="LAMATA  AFD (7)"/>
      <sheetName val="Urban Water AFD 6.5M TRANCHE 2"/>
      <sheetName val="Urban Water AFD 10M TRANCHE 5"/>
      <sheetName val="Urban Water AFD 10M TRANCHE 8"/>
      <sheetName val="Urban Water AFD 7.3 TRANCHE 10"/>
      <sheetName val="Health System Dev  IV AFD"/>
      <sheetName val="MASDP-SDR"/>
      <sheetName val="Lagos drainage-"/>
      <sheetName val="Lagos water corporation"/>
      <sheetName val="Urban Transport Proj"/>
      <sheetName val="HIV-AIDS project"/>
      <sheetName val="Health System Dev 11 - closed"/>
      <sheetName val="Health System Dev 11- IDA"/>
      <sheetName val="Universal Basic Edu"/>
      <sheetName val="Nat Fadana 2 SDR "/>
      <sheetName val="2nd National urban water"/>
      <sheetName val="LMGDP"/>
      <sheetName val="Urban Trans (add financing)"/>
      <sheetName val="Commercial Agric dev"/>
      <sheetName val="3rd National Fadana"/>
      <sheetName val="Eko secondary Education"/>
      <sheetName val="Urban Transport Proj II"/>
      <sheetName val="2nd HIV AIDS Prog Dev"/>
      <sheetName val="(DPO 1"/>
      <sheetName val="DPO 11"/>
      <sheetName val="DPO 111"/>
      <sheetName val="Eko sec Education (add finance)"/>
      <sheetName val="FCMB FIRE FIGHTING"/>
      <sheetName val="URBAN RENEWAL  AFD"/>
      <sheetName val="journal"/>
      <sheetName val="APPEALS"/>
      <sheetName val="Multilateral Debt Stock"/>
      <sheetName val="DRAWDOWN"/>
      <sheetName val="SCHEDULE OF REPAYMENTS"/>
      <sheetName val="Sheet1 (2)"/>
      <sheetName val="Sheet1 (3)"/>
      <sheetName val="Sheet2"/>
      <sheetName val="Sheet8"/>
      <sheetName val="Sheet3"/>
      <sheetName val="Sheet4"/>
      <sheetName val="exchange25112019"/>
      <sheetName val="EXTERNAL LOAN SEPT. 2019"/>
      <sheetName val="EXTERNAL LOAN 2019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4">
          <cell r="F14" t="str">
            <v>30TH APRIL</v>
          </cell>
        </row>
        <row r="17">
          <cell r="F17" t="str">
            <v>30TH APRIL</v>
          </cell>
        </row>
        <row r="18">
          <cell r="F18" t="str">
            <v>30TH APRIL</v>
          </cell>
        </row>
        <row r="19">
          <cell r="F19" t="str">
            <v>30TH APRIL</v>
          </cell>
        </row>
        <row r="20">
          <cell r="F20" t="str">
            <v>30TH APRIL</v>
          </cell>
        </row>
        <row r="21">
          <cell r="F21" t="str">
            <v>15TH FEB</v>
          </cell>
          <cell r="G21" t="str">
            <v>15TH AUGUST</v>
          </cell>
        </row>
        <row r="22">
          <cell r="F22" t="str">
            <v>1ST JUNE</v>
          </cell>
          <cell r="G22" t="str">
            <v>1ST DECEMBER</v>
          </cell>
        </row>
        <row r="23">
          <cell r="F23" t="str">
            <v>15TH JUNE</v>
          </cell>
          <cell r="G23" t="str">
            <v>15TH DEC</v>
          </cell>
        </row>
        <row r="24">
          <cell r="F24" t="str">
            <v>1ST MARCH</v>
          </cell>
        </row>
        <row r="25">
          <cell r="F25" t="str">
            <v>15TH JUNE</v>
          </cell>
        </row>
        <row r="26">
          <cell r="F26" t="str">
            <v>15TH MAY</v>
          </cell>
        </row>
        <row r="27">
          <cell r="F27" t="str">
            <v>15TH FEB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pproved - Budget Summary"/>
      <sheetName val="SFTAS Budget T-2 Summary"/>
      <sheetName val="Omni - Approved"/>
      <sheetName val="Explanatory Notes"/>
      <sheetName val="Grant Details"/>
      <sheetName val="CDSA Analysis"/>
      <sheetName val="External Loans Analysis"/>
      <sheetName val="ZENITH 8B FEB 2020 RICE MILL"/>
      <sheetName val="ZENITH 11.5B DEC 2019"/>
      <sheetName val="GTB 10 B DEC 2019"/>
      <sheetName val="STERLING BANK 7.5B DEC 2019"/>
      <sheetName val="POLARIS 10B FEB 2020"/>
      <sheetName val="FIRST BANK 15B FEB 2020"/>
      <sheetName val=" ACCESS 5B FEB 2020"/>
      <sheetName val="UBA 21.5B DEC 2019 "/>
      <sheetName val="WEMA BANK 3.5B DEC 2019 "/>
      <sheetName val="FCMB BRIDGE 10B DEC 2019"/>
      <sheetName val="UBA BRIDGE 10B DEC 2019 "/>
      <sheetName val="ZENITH BRIDGE 5B DEC 2019"/>
      <sheetName val="FIRST BANK BRIDGE 5B DEC 2019"/>
      <sheetName val="LOAN TERMS"/>
      <sheetName val="PROJECTED QUARTERLY PAYMENTS"/>
      <sheetName val="ACCESS BANK RESTRUC 14.173B"/>
      <sheetName val="ECO BANK RESTRUC 1.5B "/>
      <sheetName val="FIDELITY BANK RESTRUC 2.6B "/>
      <sheetName val="FIRST BANK RESTRUC 9.0B  "/>
      <sheetName val="GT BANK RESTRUC 20.3B  "/>
      <sheetName val="POLARIS BANK 11.5B"/>
      <sheetName val="PROVIDUS BANK RESTRUC 1.1B"/>
      <sheetName val="STANBIC  BANK RESTRUC 8.3B "/>
      <sheetName val="UBA 3.3B RESTRUCTURE"/>
      <sheetName val="ZENITH BANK 22.6B RESTRU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9">
          <cell r="F59">
            <v>0.14000000000000001</v>
          </cell>
          <cell r="I59">
            <v>20312499999.950001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pproved - Budget Summary"/>
      <sheetName val="SFTAS Budget T-2 Summary"/>
      <sheetName val="Omni - Approved"/>
      <sheetName val="Explanatory Notes"/>
      <sheetName val="Grant Details"/>
      <sheetName val="CDSA Analysis"/>
      <sheetName val="External Loans Analy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6"/>
  <sheetViews>
    <sheetView tabSelected="1" topLeftCell="Q1" workbookViewId="0">
      <selection activeCell="Q8" sqref="Q8"/>
    </sheetView>
  </sheetViews>
  <sheetFormatPr defaultRowHeight="15" x14ac:dyDescent="0.25"/>
  <cols>
    <col min="9" max="9" width="19.5703125" bestFit="1" customWidth="1"/>
    <col min="15" max="15" width="23.140625" bestFit="1" customWidth="1"/>
    <col min="16" max="16" width="17" bestFit="1" customWidth="1"/>
    <col min="17" max="17" width="66" bestFit="1" customWidth="1"/>
    <col min="18" max="18" width="17" bestFit="1" customWidth="1"/>
    <col min="19" max="19" width="46.28515625" bestFit="1" customWidth="1"/>
  </cols>
  <sheetData>
    <row r="1" spans="1:58" ht="85.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3</v>
      </c>
      <c r="F1" s="2" t="s">
        <v>4</v>
      </c>
      <c r="G1" s="2"/>
      <c r="H1" s="2" t="s">
        <v>5</v>
      </c>
      <c r="I1" s="2"/>
      <c r="J1" s="2"/>
      <c r="K1" s="2" t="s">
        <v>6</v>
      </c>
      <c r="L1" s="2"/>
      <c r="M1" s="2"/>
      <c r="N1" s="2" t="s">
        <v>7</v>
      </c>
      <c r="O1" s="2"/>
      <c r="P1" s="2"/>
      <c r="Q1" s="2" t="s">
        <v>8</v>
      </c>
      <c r="R1" s="2"/>
      <c r="S1" s="2"/>
      <c r="T1" s="2" t="s">
        <v>9</v>
      </c>
      <c r="U1" s="2"/>
      <c r="V1" s="2"/>
      <c r="W1" s="2" t="s">
        <v>10</v>
      </c>
      <c r="X1" s="2"/>
      <c r="Y1" s="2"/>
      <c r="Z1" s="2" t="s">
        <v>11</v>
      </c>
      <c r="AA1" s="2"/>
      <c r="AB1" s="2"/>
      <c r="AC1" s="2" t="s">
        <v>12</v>
      </c>
      <c r="AD1" s="2"/>
      <c r="AE1" s="2"/>
      <c r="AF1" s="2" t="s">
        <v>13</v>
      </c>
      <c r="AG1" s="2"/>
      <c r="AH1" s="2"/>
      <c r="AI1" s="2" t="s">
        <v>14</v>
      </c>
      <c r="AJ1" s="2"/>
      <c r="AK1" s="2"/>
      <c r="AL1" s="2" t="s">
        <v>15</v>
      </c>
      <c r="AM1" s="2"/>
      <c r="AN1" s="2"/>
      <c r="AO1" s="2" t="s">
        <v>16</v>
      </c>
      <c r="AP1" s="2"/>
      <c r="AQ1" s="2"/>
      <c r="AR1" s="2" t="s">
        <v>17</v>
      </c>
      <c r="AS1" s="2"/>
      <c r="AT1" s="2"/>
      <c r="AU1" s="2" t="s">
        <v>5</v>
      </c>
      <c r="AV1" s="2"/>
      <c r="AW1" s="2"/>
      <c r="AX1" s="2" t="s">
        <v>18</v>
      </c>
      <c r="AY1" s="2" t="s">
        <v>6</v>
      </c>
      <c r="AZ1" s="2"/>
      <c r="BA1" s="2"/>
      <c r="BB1" s="4" t="s">
        <v>19</v>
      </c>
      <c r="BC1" s="2" t="s">
        <v>7</v>
      </c>
      <c r="BD1" s="2"/>
      <c r="BE1" s="2"/>
      <c r="BF1" s="4" t="s">
        <v>20</v>
      </c>
    </row>
    <row r="2" spans="1:58" ht="57" x14ac:dyDescent="0.25">
      <c r="A2" s="1"/>
      <c r="B2" s="2"/>
      <c r="C2" s="3"/>
      <c r="D2" s="3"/>
      <c r="E2" s="3"/>
      <c r="F2" s="3"/>
      <c r="G2" s="3"/>
      <c r="H2" s="3" t="s">
        <v>21</v>
      </c>
      <c r="I2" s="3" t="s">
        <v>22</v>
      </c>
      <c r="J2" s="3" t="s">
        <v>23</v>
      </c>
      <c r="K2" s="3" t="s">
        <v>21</v>
      </c>
      <c r="L2" s="3" t="s">
        <v>22</v>
      </c>
      <c r="M2" s="3" t="s">
        <v>23</v>
      </c>
      <c r="N2" s="3" t="s">
        <v>21</v>
      </c>
      <c r="O2" s="3" t="s">
        <v>22</v>
      </c>
      <c r="P2" s="3" t="s">
        <v>23</v>
      </c>
      <c r="Q2" s="3" t="s">
        <v>21</v>
      </c>
      <c r="R2" s="3" t="s">
        <v>22</v>
      </c>
      <c r="S2" s="3" t="s">
        <v>23</v>
      </c>
      <c r="T2" s="3" t="s">
        <v>21</v>
      </c>
      <c r="U2" s="3" t="s">
        <v>22</v>
      </c>
      <c r="V2" s="3" t="s">
        <v>23</v>
      </c>
      <c r="W2" s="3" t="s">
        <v>21</v>
      </c>
      <c r="X2" s="3" t="s">
        <v>22</v>
      </c>
      <c r="Y2" s="3" t="s">
        <v>23</v>
      </c>
      <c r="Z2" s="3" t="s">
        <v>21</v>
      </c>
      <c r="AA2" s="3" t="s">
        <v>22</v>
      </c>
      <c r="AB2" s="3" t="s">
        <v>23</v>
      </c>
      <c r="AC2" s="3" t="s">
        <v>21</v>
      </c>
      <c r="AD2" s="3" t="s">
        <v>22</v>
      </c>
      <c r="AE2" s="3" t="s">
        <v>23</v>
      </c>
      <c r="AF2" s="3" t="s">
        <v>21</v>
      </c>
      <c r="AG2" s="3" t="s">
        <v>22</v>
      </c>
      <c r="AH2" s="3" t="s">
        <v>23</v>
      </c>
      <c r="AI2" s="3" t="s">
        <v>21</v>
      </c>
      <c r="AJ2" s="3" t="s">
        <v>22</v>
      </c>
      <c r="AK2" s="3" t="s">
        <v>23</v>
      </c>
      <c r="AL2" s="3" t="s">
        <v>21</v>
      </c>
      <c r="AM2" s="3" t="s">
        <v>22</v>
      </c>
      <c r="AN2" s="3" t="s">
        <v>23</v>
      </c>
      <c r="AO2" s="3" t="s">
        <v>21</v>
      </c>
      <c r="AP2" s="3" t="s">
        <v>22</v>
      </c>
      <c r="AQ2" s="3" t="s">
        <v>23</v>
      </c>
      <c r="AR2" s="3" t="s">
        <v>21</v>
      </c>
      <c r="AS2" s="3" t="s">
        <v>22</v>
      </c>
      <c r="AT2" s="3" t="s">
        <v>23</v>
      </c>
      <c r="AU2" s="3" t="s">
        <v>21</v>
      </c>
      <c r="AV2" s="3" t="s">
        <v>22</v>
      </c>
      <c r="AW2" s="3" t="s">
        <v>23</v>
      </c>
      <c r="AX2" s="2"/>
      <c r="AY2" s="3" t="s">
        <v>21</v>
      </c>
      <c r="AZ2" s="3" t="s">
        <v>22</v>
      </c>
      <c r="BA2" s="3" t="s">
        <v>23</v>
      </c>
      <c r="BB2" s="5"/>
      <c r="BC2" s="3" t="s">
        <v>21</v>
      </c>
      <c r="BD2" s="3" t="s">
        <v>22</v>
      </c>
      <c r="BE2" s="3" t="s">
        <v>23</v>
      </c>
      <c r="BF2" s="5"/>
    </row>
    <row r="3" spans="1:58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8"/>
      <c r="AS3" s="8"/>
      <c r="AT3" s="8"/>
      <c r="AU3" s="8"/>
      <c r="AV3" s="8"/>
      <c r="AW3" s="8"/>
      <c r="AX3" s="9"/>
      <c r="AY3" s="8"/>
      <c r="AZ3" s="8"/>
      <c r="BA3" s="8"/>
      <c r="BB3" s="8"/>
      <c r="BC3" s="8"/>
      <c r="BD3" s="8"/>
      <c r="BE3" s="8"/>
      <c r="BF3" s="8"/>
    </row>
    <row r="4" spans="1:58" x14ac:dyDescent="0.25">
      <c r="A4" s="10">
        <v>1</v>
      </c>
      <c r="B4" s="11" t="s">
        <v>24</v>
      </c>
      <c r="C4" s="11" t="s">
        <v>25</v>
      </c>
      <c r="D4" s="11">
        <v>306.45</v>
      </c>
      <c r="E4" s="11">
        <v>306.45</v>
      </c>
      <c r="F4" s="11" t="s">
        <v>26</v>
      </c>
      <c r="G4" s="11" t="s">
        <v>27</v>
      </c>
      <c r="H4" s="11"/>
      <c r="I4" s="11"/>
      <c r="J4" s="11"/>
      <c r="K4" s="11"/>
      <c r="L4" s="11"/>
      <c r="M4" s="11"/>
      <c r="N4" s="11"/>
      <c r="O4" s="11"/>
      <c r="P4" s="11"/>
      <c r="Q4" s="11" t="str">
        <f>'[1]External Loans Analysis'!F22</f>
        <v>1ST JUNE</v>
      </c>
      <c r="R4" s="12">
        <f>'[1]External Loans Analysis'!I22</f>
        <v>0</v>
      </c>
      <c r="S4" s="11" t="e">
        <f>Q4+R4</f>
        <v>#VALUE!</v>
      </c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 t="str">
        <f>'[1]External Loans Analysis'!F23</f>
        <v>15TH JUNE</v>
      </c>
      <c r="AJ4" s="11">
        <f>'[1]External Loans Analysis'!I23</f>
        <v>0</v>
      </c>
      <c r="AK4" s="11"/>
      <c r="AL4" s="11"/>
      <c r="AM4" s="11"/>
      <c r="AN4" s="11"/>
      <c r="AO4" s="11"/>
      <c r="AP4" s="11"/>
      <c r="AQ4" s="11"/>
      <c r="AR4" s="7" t="e">
        <f>H4+K4+N4+Q4+T4+W4+Z4+AC4+AF4+AI4+AL4+AO4</f>
        <v>#VALUE!</v>
      </c>
      <c r="AS4" s="7">
        <f>I4+L4+O4+R4+U4+X4+AA4+AD4+AG4+AJ4+AM4+AP4</f>
        <v>0</v>
      </c>
      <c r="AT4" s="7" t="e">
        <f>AR4+AS4</f>
        <v>#VALUE!</v>
      </c>
      <c r="AU4" s="7">
        <f>H4*$D$9</f>
        <v>0</v>
      </c>
      <c r="AV4" s="7">
        <f>I4*$D$9</f>
        <v>0</v>
      </c>
      <c r="AW4" s="7">
        <f>J4*$D$9</f>
        <v>0</v>
      </c>
      <c r="AX4" s="7">
        <f>'[1]External Loans Analysis'!CT4</f>
        <v>0</v>
      </c>
      <c r="AY4" s="7">
        <f>K4*$D$9</f>
        <v>0</v>
      </c>
      <c r="AZ4" s="7">
        <f>L4*$D$9</f>
        <v>0</v>
      </c>
      <c r="BA4" s="7">
        <f>AY4+AZ4</f>
        <v>0</v>
      </c>
      <c r="BB4" s="7">
        <f>AX4-AY4</f>
        <v>0</v>
      </c>
      <c r="BC4" s="7">
        <f t="shared" ref="BC4:BD18" si="0">N4*$D$9</f>
        <v>0</v>
      </c>
      <c r="BD4" s="7">
        <f t="shared" si="0"/>
        <v>0</v>
      </c>
      <c r="BE4" s="7">
        <f>BC4+BD4</f>
        <v>0</v>
      </c>
      <c r="BF4" s="7">
        <f>BB4-BC4</f>
        <v>0</v>
      </c>
    </row>
    <row r="5" spans="1:58" x14ac:dyDescent="0.25">
      <c r="A5" s="10">
        <v>2</v>
      </c>
      <c r="B5" s="11" t="s">
        <v>28</v>
      </c>
      <c r="C5" s="11" t="s">
        <v>25</v>
      </c>
      <c r="D5" s="11">
        <v>306.45</v>
      </c>
      <c r="E5" s="11">
        <v>306.45</v>
      </c>
      <c r="F5" s="11" t="s">
        <v>26</v>
      </c>
      <c r="G5" s="11" t="s">
        <v>27</v>
      </c>
      <c r="H5" s="11"/>
      <c r="I5" s="11"/>
      <c r="J5" s="11"/>
      <c r="K5" s="11"/>
      <c r="L5" s="11"/>
      <c r="M5" s="11"/>
      <c r="N5" s="11"/>
      <c r="O5" s="11"/>
      <c r="P5" s="11"/>
      <c r="Q5" s="11" t="str">
        <f>'[1]External Loans Analysis'!F22</f>
        <v>1ST JUNE</v>
      </c>
      <c r="R5" s="11">
        <f>'[1]External Loans Analysis'!I22</f>
        <v>0</v>
      </c>
      <c r="S5" s="11" t="e">
        <f t="shared" ref="S5:S29" si="1">Q5+R5</f>
        <v>#VALUE!</v>
      </c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 t="str">
        <f>'[1]External Loans Analysis'!F23</f>
        <v>15TH JUNE</v>
      </c>
      <c r="AJ5" s="11">
        <f>'[1]External Loans Analysis'!I23</f>
        <v>0</v>
      </c>
      <c r="AK5" s="11"/>
      <c r="AL5" s="11"/>
      <c r="AM5" s="11"/>
      <c r="AN5" s="11"/>
      <c r="AO5" s="11"/>
      <c r="AP5" s="11"/>
      <c r="AQ5" s="11"/>
      <c r="AR5" s="7" t="e">
        <f t="shared" ref="AR5:AS43" si="2">H5+K5+N5+Q5+T5+W5+Z5+AC5+AF5+AI5+AL5+AO5</f>
        <v>#VALUE!</v>
      </c>
      <c r="AS5" s="7">
        <f t="shared" si="2"/>
        <v>0</v>
      </c>
      <c r="AT5" s="7" t="e">
        <f t="shared" ref="AT5:AT43" si="3">AR5+AS5</f>
        <v>#VALUE!</v>
      </c>
      <c r="AU5" s="7">
        <f t="shared" ref="AU5:AW38" si="4">H5*$D$9</f>
        <v>0</v>
      </c>
      <c r="AV5" s="7">
        <f t="shared" si="4"/>
        <v>0</v>
      </c>
      <c r="AW5" s="7">
        <f t="shared" si="4"/>
        <v>0</v>
      </c>
      <c r="AX5" s="7">
        <f>'[1]External Loans Analysis'!CT5</f>
        <v>0</v>
      </c>
      <c r="AY5" s="7">
        <f t="shared" ref="AY5:AZ15" si="5">K5*$D$9</f>
        <v>0</v>
      </c>
      <c r="AZ5" s="7">
        <f t="shared" si="5"/>
        <v>0</v>
      </c>
      <c r="BA5" s="7">
        <f t="shared" ref="BA5:BA38" si="6">AY5+AZ5</f>
        <v>0</v>
      </c>
      <c r="BB5" s="7">
        <f t="shared" ref="BB5:BB37" si="7">AX5-AY5</f>
        <v>0</v>
      </c>
      <c r="BC5" s="7">
        <f t="shared" si="0"/>
        <v>0</v>
      </c>
      <c r="BD5" s="7">
        <f t="shared" si="0"/>
        <v>0</v>
      </c>
      <c r="BE5" s="7">
        <f t="shared" ref="BE5:BE39" si="8">BC5+BD5</f>
        <v>0</v>
      </c>
      <c r="BF5" s="7">
        <f t="shared" ref="BF5:BF39" si="9">BB5-BC5</f>
        <v>0</v>
      </c>
    </row>
    <row r="6" spans="1:58" x14ac:dyDescent="0.25">
      <c r="A6" s="10">
        <v>3</v>
      </c>
      <c r="B6" s="11" t="s">
        <v>29</v>
      </c>
      <c r="C6" s="11" t="s">
        <v>25</v>
      </c>
      <c r="D6" s="11">
        <v>306.45</v>
      </c>
      <c r="E6" s="11">
        <v>306.45</v>
      </c>
      <c r="F6" s="11" t="s">
        <v>26</v>
      </c>
      <c r="G6" s="11" t="s">
        <v>27</v>
      </c>
      <c r="H6" s="11"/>
      <c r="I6" s="11"/>
      <c r="J6" s="11"/>
      <c r="K6" s="11"/>
      <c r="L6" s="11"/>
      <c r="M6" s="11"/>
      <c r="N6" s="11"/>
      <c r="O6" s="11"/>
      <c r="P6" s="11"/>
      <c r="Q6" s="11" t="str">
        <f>'[1]External Loans Analysis'!F22</f>
        <v>1ST JUNE</v>
      </c>
      <c r="R6" s="11">
        <f>'[1]External Loans Analysis'!I22</f>
        <v>0</v>
      </c>
      <c r="S6" s="11" t="e">
        <f t="shared" si="1"/>
        <v>#VALUE!</v>
      </c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 t="str">
        <f>'[1]External Loans Analysis'!F23</f>
        <v>15TH JUNE</v>
      </c>
      <c r="AJ6" s="11">
        <f>'[1]External Loans Analysis'!I23</f>
        <v>0</v>
      </c>
      <c r="AK6" s="11"/>
      <c r="AL6" s="11"/>
      <c r="AM6" s="11"/>
      <c r="AN6" s="11"/>
      <c r="AO6" s="11"/>
      <c r="AP6" s="11"/>
      <c r="AQ6" s="11"/>
      <c r="AR6" s="7" t="e">
        <f t="shared" si="2"/>
        <v>#VALUE!</v>
      </c>
      <c r="AS6" s="7">
        <f t="shared" si="2"/>
        <v>0</v>
      </c>
      <c r="AT6" s="7" t="e">
        <f t="shared" si="3"/>
        <v>#VALUE!</v>
      </c>
      <c r="AU6" s="7">
        <f t="shared" si="4"/>
        <v>0</v>
      </c>
      <c r="AV6" s="7">
        <f t="shared" si="4"/>
        <v>0</v>
      </c>
      <c r="AW6" s="7">
        <f t="shared" si="4"/>
        <v>0</v>
      </c>
      <c r="AX6" s="7">
        <f>'[1]External Loans Analysis'!CT6</f>
        <v>0</v>
      </c>
      <c r="AY6" s="7">
        <f t="shared" si="5"/>
        <v>0</v>
      </c>
      <c r="AZ6" s="7">
        <f t="shared" si="5"/>
        <v>0</v>
      </c>
      <c r="BA6" s="7">
        <f t="shared" si="6"/>
        <v>0</v>
      </c>
      <c r="BB6" s="7">
        <f t="shared" si="7"/>
        <v>0</v>
      </c>
      <c r="BC6" s="7">
        <f t="shared" si="0"/>
        <v>0</v>
      </c>
      <c r="BD6" s="7">
        <f t="shared" si="0"/>
        <v>0</v>
      </c>
      <c r="BE6" s="7">
        <f t="shared" si="8"/>
        <v>0</v>
      </c>
      <c r="BF6" s="7">
        <f t="shared" si="9"/>
        <v>0</v>
      </c>
    </row>
    <row r="7" spans="1:58" x14ac:dyDescent="0.25">
      <c r="A7" s="10">
        <v>4</v>
      </c>
      <c r="B7" s="11" t="s">
        <v>30</v>
      </c>
      <c r="C7" s="11" t="s">
        <v>25</v>
      </c>
      <c r="D7" s="11">
        <v>306.45</v>
      </c>
      <c r="E7" s="11">
        <v>306.45</v>
      </c>
      <c r="F7" s="11" t="s">
        <v>26</v>
      </c>
      <c r="G7" s="11" t="s">
        <v>27</v>
      </c>
      <c r="H7" s="11"/>
      <c r="I7" s="11"/>
      <c r="J7" s="11"/>
      <c r="K7" s="11"/>
      <c r="L7" s="11"/>
      <c r="M7" s="11"/>
      <c r="N7" s="11"/>
      <c r="O7" s="11"/>
      <c r="P7" s="11"/>
      <c r="Q7" s="11" t="str">
        <f>'[1]External Loans Analysis'!F22</f>
        <v>1ST JUNE</v>
      </c>
      <c r="R7" s="11">
        <f>'[1]External Loans Analysis'!I22</f>
        <v>0</v>
      </c>
      <c r="S7" s="11" t="e">
        <f t="shared" si="1"/>
        <v>#VALUE!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 t="str">
        <f>'[1]External Loans Analysis'!F23</f>
        <v>15TH JUNE</v>
      </c>
      <c r="AJ7" s="11">
        <f>'[1]External Loans Analysis'!I23</f>
        <v>0</v>
      </c>
      <c r="AK7" s="11"/>
      <c r="AL7" s="11"/>
      <c r="AM7" s="11"/>
      <c r="AN7" s="11"/>
      <c r="AO7" s="11"/>
      <c r="AP7" s="11"/>
      <c r="AQ7" s="11"/>
      <c r="AR7" s="7" t="e">
        <f t="shared" si="2"/>
        <v>#VALUE!</v>
      </c>
      <c r="AS7" s="7">
        <f t="shared" si="2"/>
        <v>0</v>
      </c>
      <c r="AT7" s="7" t="e">
        <f t="shared" si="3"/>
        <v>#VALUE!</v>
      </c>
      <c r="AU7" s="7">
        <f t="shared" si="4"/>
        <v>0</v>
      </c>
      <c r="AV7" s="7">
        <f t="shared" si="4"/>
        <v>0</v>
      </c>
      <c r="AW7" s="7">
        <f t="shared" si="4"/>
        <v>0</v>
      </c>
      <c r="AX7" s="7">
        <f>'[1]External Loans Analysis'!CT7</f>
        <v>0</v>
      </c>
      <c r="AY7" s="7">
        <f t="shared" si="5"/>
        <v>0</v>
      </c>
      <c r="AZ7" s="7">
        <f t="shared" si="5"/>
        <v>0</v>
      </c>
      <c r="BA7" s="7">
        <f>AY7+AZ7</f>
        <v>0</v>
      </c>
      <c r="BB7" s="7">
        <f t="shared" si="7"/>
        <v>0</v>
      </c>
      <c r="BC7" s="7">
        <f t="shared" si="0"/>
        <v>0</v>
      </c>
      <c r="BD7" s="7">
        <f t="shared" si="0"/>
        <v>0</v>
      </c>
      <c r="BE7" s="7">
        <f t="shared" si="8"/>
        <v>0</v>
      </c>
      <c r="BF7" s="7">
        <f t="shared" si="9"/>
        <v>0</v>
      </c>
    </row>
    <row r="8" spans="1:58" x14ac:dyDescent="0.25">
      <c r="A8" s="10">
        <v>5</v>
      </c>
      <c r="B8" s="11" t="s">
        <v>31</v>
      </c>
      <c r="C8" s="11" t="s">
        <v>25</v>
      </c>
      <c r="D8" s="11">
        <v>306.45</v>
      </c>
      <c r="E8" s="11">
        <v>306.45</v>
      </c>
      <c r="F8" s="11" t="s">
        <v>26</v>
      </c>
      <c r="G8" s="11" t="s">
        <v>27</v>
      </c>
      <c r="H8" s="11"/>
      <c r="I8" s="11"/>
      <c r="J8" s="11"/>
      <c r="K8" s="11"/>
      <c r="L8" s="11"/>
      <c r="M8" s="11"/>
      <c r="N8" s="11"/>
      <c r="O8" s="11"/>
      <c r="P8" s="11"/>
      <c r="Q8" s="11" t="str">
        <f>'[1]External Loans Analysis'!F22</f>
        <v>1ST JUNE</v>
      </c>
      <c r="R8" s="11">
        <f>'[1]External Loans Analysis'!I22</f>
        <v>0</v>
      </c>
      <c r="S8" s="11" t="e">
        <f t="shared" si="1"/>
        <v>#VALUE!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 t="str">
        <f>'[1]External Loans Analysis'!F23</f>
        <v>15TH JUNE</v>
      </c>
      <c r="AJ8" s="11">
        <f>'[1]External Loans Analysis'!I23</f>
        <v>0</v>
      </c>
      <c r="AK8" s="11"/>
      <c r="AL8" s="11"/>
      <c r="AM8" s="11"/>
      <c r="AN8" s="11"/>
      <c r="AO8" s="11"/>
      <c r="AP8" s="11"/>
      <c r="AQ8" s="11"/>
      <c r="AR8" s="7" t="e">
        <f t="shared" si="2"/>
        <v>#VALUE!</v>
      </c>
      <c r="AS8" s="7">
        <f t="shared" si="2"/>
        <v>0</v>
      </c>
      <c r="AT8" s="7" t="e">
        <f t="shared" si="3"/>
        <v>#VALUE!</v>
      </c>
      <c r="AU8" s="7">
        <f t="shared" si="4"/>
        <v>0</v>
      </c>
      <c r="AV8" s="7">
        <f t="shared" si="4"/>
        <v>0</v>
      </c>
      <c r="AW8" s="7">
        <f t="shared" si="4"/>
        <v>0</v>
      </c>
      <c r="AX8" s="7">
        <f>'[1]External Loans Analysis'!CT8</f>
        <v>0</v>
      </c>
      <c r="AY8" s="7">
        <f t="shared" si="5"/>
        <v>0</v>
      </c>
      <c r="AZ8" s="7">
        <f t="shared" si="5"/>
        <v>0</v>
      </c>
      <c r="BA8" s="7">
        <f t="shared" si="6"/>
        <v>0</v>
      </c>
      <c r="BB8" s="7">
        <f t="shared" si="7"/>
        <v>0</v>
      </c>
      <c r="BC8" s="7">
        <f t="shared" si="0"/>
        <v>0</v>
      </c>
      <c r="BD8" s="7">
        <f t="shared" si="0"/>
        <v>0</v>
      </c>
      <c r="BE8" s="7">
        <f t="shared" si="8"/>
        <v>0</v>
      </c>
      <c r="BF8" s="7">
        <f t="shared" si="9"/>
        <v>0</v>
      </c>
    </row>
    <row r="9" spans="1:58" x14ac:dyDescent="0.25">
      <c r="A9" s="10">
        <v>6</v>
      </c>
      <c r="B9" s="11" t="s">
        <v>32</v>
      </c>
      <c r="C9" s="11" t="s">
        <v>25</v>
      </c>
      <c r="D9" s="11">
        <v>306.45</v>
      </c>
      <c r="E9" s="11">
        <v>306.45</v>
      </c>
      <c r="F9" s="11" t="s">
        <v>26</v>
      </c>
      <c r="G9" s="11" t="s">
        <v>27</v>
      </c>
      <c r="H9" s="11"/>
      <c r="I9" s="11"/>
      <c r="J9" s="11"/>
      <c r="K9" s="11"/>
      <c r="L9" s="11"/>
      <c r="M9" s="11"/>
      <c r="N9" s="11"/>
      <c r="O9" s="11"/>
      <c r="P9" s="11"/>
      <c r="Q9" s="11" t="str">
        <f>'[1]External Loans Analysis'!F22</f>
        <v>1ST JUNE</v>
      </c>
      <c r="R9" s="11">
        <f>'[1]External Loans Analysis'!I22</f>
        <v>0</v>
      </c>
      <c r="S9" s="11" t="e">
        <f t="shared" si="1"/>
        <v>#VALUE!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 t="str">
        <f>'[1]External Loans Analysis'!F23</f>
        <v>15TH JUNE</v>
      </c>
      <c r="AJ9" s="11">
        <f>'[1]External Loans Analysis'!I23</f>
        <v>0</v>
      </c>
      <c r="AK9" s="11"/>
      <c r="AL9" s="11"/>
      <c r="AM9" s="11"/>
      <c r="AN9" s="11"/>
      <c r="AO9" s="11"/>
      <c r="AP9" s="11"/>
      <c r="AQ9" s="11"/>
      <c r="AR9" s="7" t="e">
        <f t="shared" si="2"/>
        <v>#VALUE!</v>
      </c>
      <c r="AS9" s="7">
        <f t="shared" si="2"/>
        <v>0</v>
      </c>
      <c r="AT9" s="7" t="e">
        <f t="shared" si="3"/>
        <v>#VALUE!</v>
      </c>
      <c r="AU9" s="7">
        <f t="shared" si="4"/>
        <v>0</v>
      </c>
      <c r="AV9" s="7">
        <f t="shared" si="4"/>
        <v>0</v>
      </c>
      <c r="AW9" s="7">
        <f t="shared" si="4"/>
        <v>0</v>
      </c>
      <c r="AX9" s="7">
        <f>'[1]External Loans Analysis'!CT9</f>
        <v>0</v>
      </c>
      <c r="AY9" s="7">
        <f t="shared" si="5"/>
        <v>0</v>
      </c>
      <c r="AZ9" s="7">
        <f t="shared" si="5"/>
        <v>0</v>
      </c>
      <c r="BA9" s="7">
        <f t="shared" si="6"/>
        <v>0</v>
      </c>
      <c r="BB9" s="7">
        <f t="shared" si="7"/>
        <v>0</v>
      </c>
      <c r="BC9" s="7">
        <f t="shared" si="0"/>
        <v>0</v>
      </c>
      <c r="BD9" s="7">
        <f t="shared" si="0"/>
        <v>0</v>
      </c>
      <c r="BE9" s="7">
        <f t="shared" si="8"/>
        <v>0</v>
      </c>
      <c r="BF9" s="7">
        <f t="shared" si="9"/>
        <v>0</v>
      </c>
    </row>
    <row r="10" spans="1:58" x14ac:dyDescent="0.25">
      <c r="A10" s="10">
        <v>7</v>
      </c>
      <c r="B10" s="11" t="s">
        <v>33</v>
      </c>
      <c r="C10" s="11" t="s">
        <v>25</v>
      </c>
      <c r="D10" s="11">
        <v>306.45</v>
      </c>
      <c r="E10" s="11">
        <v>306.45</v>
      </c>
      <c r="F10" s="11" t="s">
        <v>26</v>
      </c>
      <c r="G10" s="11" t="s">
        <v>27</v>
      </c>
      <c r="H10" s="11"/>
      <c r="I10" s="11"/>
      <c r="J10" s="11"/>
      <c r="K10" s="11"/>
      <c r="L10" s="11"/>
      <c r="M10" s="11"/>
      <c r="N10" s="11"/>
      <c r="O10" s="11"/>
      <c r="P10" s="11"/>
      <c r="Q10" s="11" t="str">
        <f>'[1]External Loans Analysis'!F22</f>
        <v>1ST JUNE</v>
      </c>
      <c r="R10" s="11">
        <f>'[1]External Loans Analysis'!I22</f>
        <v>0</v>
      </c>
      <c r="S10" s="11" t="e">
        <f t="shared" si="1"/>
        <v>#VALUE!</v>
      </c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 t="str">
        <f>'[1]External Loans Analysis'!F23</f>
        <v>15TH JUNE</v>
      </c>
      <c r="AJ10" s="11">
        <f>'[1]External Loans Analysis'!I23</f>
        <v>0</v>
      </c>
      <c r="AK10" s="11"/>
      <c r="AL10" s="11"/>
      <c r="AM10" s="11"/>
      <c r="AN10" s="11"/>
      <c r="AO10" s="11"/>
      <c r="AP10" s="11"/>
      <c r="AQ10" s="11"/>
      <c r="AR10" s="7" t="e">
        <f t="shared" si="2"/>
        <v>#VALUE!</v>
      </c>
      <c r="AS10" s="7">
        <f t="shared" si="2"/>
        <v>0</v>
      </c>
      <c r="AT10" s="7" t="e">
        <f t="shared" si="3"/>
        <v>#VALUE!</v>
      </c>
      <c r="AU10" s="7">
        <f t="shared" si="4"/>
        <v>0</v>
      </c>
      <c r="AV10" s="7">
        <f t="shared" si="4"/>
        <v>0</v>
      </c>
      <c r="AW10" s="7">
        <f t="shared" si="4"/>
        <v>0</v>
      </c>
      <c r="AX10" s="7">
        <f>'[1]External Loans Analysis'!CT10</f>
        <v>0</v>
      </c>
      <c r="AY10" s="7">
        <f t="shared" si="5"/>
        <v>0</v>
      </c>
      <c r="AZ10" s="7">
        <f t="shared" si="5"/>
        <v>0</v>
      </c>
      <c r="BA10" s="7">
        <f t="shared" si="6"/>
        <v>0</v>
      </c>
      <c r="BB10" s="7">
        <f t="shared" si="7"/>
        <v>0</v>
      </c>
      <c r="BC10" s="7">
        <f t="shared" si="0"/>
        <v>0</v>
      </c>
      <c r="BD10" s="7">
        <f t="shared" si="0"/>
        <v>0</v>
      </c>
      <c r="BE10" s="7">
        <f t="shared" si="8"/>
        <v>0</v>
      </c>
      <c r="BF10" s="7">
        <f t="shared" si="9"/>
        <v>0</v>
      </c>
    </row>
    <row r="11" spans="1:58" x14ac:dyDescent="0.25">
      <c r="A11" s="10">
        <v>8</v>
      </c>
      <c r="B11" s="11" t="s">
        <v>34</v>
      </c>
      <c r="C11" s="11" t="s">
        <v>25</v>
      </c>
      <c r="D11" s="11">
        <v>306.45</v>
      </c>
      <c r="E11" s="11">
        <v>306.45</v>
      </c>
      <c r="F11" s="11" t="s">
        <v>26</v>
      </c>
      <c r="G11" s="11" t="s">
        <v>27</v>
      </c>
      <c r="H11" s="11"/>
      <c r="I11" s="11"/>
      <c r="J11" s="11"/>
      <c r="K11" s="11"/>
      <c r="L11" s="11"/>
      <c r="M11" s="11"/>
      <c r="N11" s="11"/>
      <c r="O11" s="11"/>
      <c r="P11" s="11"/>
      <c r="Q11" s="11" t="str">
        <f>'[1]External Loans Analysis'!F21</f>
        <v>15TH FEB</v>
      </c>
      <c r="R11" s="11">
        <f>'[1]External Loans Analysis'!I21</f>
        <v>0</v>
      </c>
      <c r="S11" s="11" t="e">
        <f t="shared" si="1"/>
        <v>#VALUE!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 t="str">
        <f>'[1]External Loans Analysis'!F22</f>
        <v>1ST JUNE</v>
      </c>
      <c r="AJ11" s="11">
        <f>'[1]External Loans Analysis'!I22</f>
        <v>0</v>
      </c>
      <c r="AK11" s="11"/>
      <c r="AL11" s="11"/>
      <c r="AM11" s="11"/>
      <c r="AN11" s="11"/>
      <c r="AO11" s="11"/>
      <c r="AP11" s="11"/>
      <c r="AQ11" s="11"/>
      <c r="AR11" s="7" t="e">
        <f t="shared" si="2"/>
        <v>#VALUE!</v>
      </c>
      <c r="AS11" s="7">
        <f t="shared" si="2"/>
        <v>0</v>
      </c>
      <c r="AT11" s="7" t="e">
        <f t="shared" si="3"/>
        <v>#VALUE!</v>
      </c>
      <c r="AU11" s="7">
        <f t="shared" si="4"/>
        <v>0</v>
      </c>
      <c r="AV11" s="7">
        <f t="shared" si="4"/>
        <v>0</v>
      </c>
      <c r="AW11" s="7">
        <f t="shared" si="4"/>
        <v>0</v>
      </c>
      <c r="AX11" s="7">
        <f>'[1]External Loans Analysis'!CT11</f>
        <v>0</v>
      </c>
      <c r="AY11" s="7">
        <f t="shared" si="5"/>
        <v>0</v>
      </c>
      <c r="AZ11" s="7">
        <f t="shared" si="5"/>
        <v>0</v>
      </c>
      <c r="BA11" s="7">
        <f t="shared" si="6"/>
        <v>0</v>
      </c>
      <c r="BB11" s="7">
        <f t="shared" si="7"/>
        <v>0</v>
      </c>
      <c r="BC11" s="7">
        <f t="shared" si="0"/>
        <v>0</v>
      </c>
      <c r="BD11" s="7">
        <f t="shared" si="0"/>
        <v>0</v>
      </c>
      <c r="BE11" s="7">
        <f t="shared" si="8"/>
        <v>0</v>
      </c>
      <c r="BF11" s="7">
        <f t="shared" si="9"/>
        <v>0</v>
      </c>
    </row>
    <row r="12" spans="1:58" x14ac:dyDescent="0.25">
      <c r="A12" s="10">
        <v>9</v>
      </c>
      <c r="B12" s="11" t="s">
        <v>34</v>
      </c>
      <c r="C12" s="11" t="s">
        <v>25</v>
      </c>
      <c r="D12" s="11">
        <v>306.45</v>
      </c>
      <c r="E12" s="11">
        <v>306.45</v>
      </c>
      <c r="F12" s="11" t="s">
        <v>26</v>
      </c>
      <c r="G12" s="11" t="s">
        <v>27</v>
      </c>
      <c r="H12" s="11"/>
      <c r="I12" s="11"/>
      <c r="J12" s="11"/>
      <c r="K12" s="11"/>
      <c r="L12" s="11"/>
      <c r="M12" s="11"/>
      <c r="N12" s="11"/>
      <c r="O12" s="11"/>
      <c r="P12" s="11"/>
      <c r="Q12" s="11" t="str">
        <f>'[1]External Loans Analysis'!F20</f>
        <v>30TH APRIL</v>
      </c>
      <c r="R12" s="11">
        <f>'[1]External Loans Analysis'!I20</f>
        <v>0</v>
      </c>
      <c r="S12" s="11" t="e">
        <f t="shared" si="1"/>
        <v>#VALUE!</v>
      </c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 t="str">
        <f>'[1]External Loans Analysis'!F21</f>
        <v>15TH FEB</v>
      </c>
      <c r="AJ12" s="11">
        <f>'[1]External Loans Analysis'!I21</f>
        <v>0</v>
      </c>
      <c r="AK12" s="11"/>
      <c r="AL12" s="11"/>
      <c r="AM12" s="11"/>
      <c r="AN12" s="11"/>
      <c r="AO12" s="11"/>
      <c r="AP12" s="11"/>
      <c r="AQ12" s="11"/>
      <c r="AR12" s="7" t="e">
        <f t="shared" si="2"/>
        <v>#VALUE!</v>
      </c>
      <c r="AS12" s="7">
        <f t="shared" si="2"/>
        <v>0</v>
      </c>
      <c r="AT12" s="7" t="e">
        <f t="shared" si="3"/>
        <v>#VALUE!</v>
      </c>
      <c r="AU12" s="7">
        <f t="shared" si="4"/>
        <v>0</v>
      </c>
      <c r="AV12" s="7">
        <f t="shared" si="4"/>
        <v>0</v>
      </c>
      <c r="AW12" s="7">
        <f t="shared" si="4"/>
        <v>0</v>
      </c>
      <c r="AX12" s="7">
        <f>'[1]External Loans Analysis'!CT12</f>
        <v>0</v>
      </c>
      <c r="AY12" s="7">
        <f t="shared" si="5"/>
        <v>0</v>
      </c>
      <c r="AZ12" s="7">
        <f t="shared" si="5"/>
        <v>0</v>
      </c>
      <c r="BA12" s="7">
        <f t="shared" si="6"/>
        <v>0</v>
      </c>
      <c r="BB12" s="7">
        <f t="shared" si="7"/>
        <v>0</v>
      </c>
      <c r="BC12" s="7">
        <f t="shared" si="0"/>
        <v>0</v>
      </c>
      <c r="BD12" s="7">
        <f t="shared" si="0"/>
        <v>0</v>
      </c>
      <c r="BE12" s="7">
        <f t="shared" si="8"/>
        <v>0</v>
      </c>
      <c r="BF12" s="7">
        <f t="shared" si="9"/>
        <v>0</v>
      </c>
    </row>
    <row r="13" spans="1:58" x14ac:dyDescent="0.25">
      <c r="A13" s="10">
        <v>10</v>
      </c>
      <c r="B13" s="11" t="s">
        <v>34</v>
      </c>
      <c r="C13" s="11" t="s">
        <v>25</v>
      </c>
      <c r="D13" s="11">
        <v>306.45</v>
      </c>
      <c r="E13" s="11">
        <v>306.45</v>
      </c>
      <c r="F13" s="11" t="s">
        <v>26</v>
      </c>
      <c r="G13" s="11" t="s">
        <v>27</v>
      </c>
      <c r="H13" s="11"/>
      <c r="I13" s="11"/>
      <c r="J13" s="11"/>
      <c r="K13" s="11"/>
      <c r="L13" s="11"/>
      <c r="M13" s="11"/>
      <c r="N13" s="11"/>
      <c r="O13" s="11"/>
      <c r="P13" s="11"/>
      <c r="Q13" s="11" t="str">
        <f>'[1]External Loans Analysis'!F17</f>
        <v>30TH APRIL</v>
      </c>
      <c r="R13" s="11">
        <f>'[1]External Loans Analysis'!I17</f>
        <v>0</v>
      </c>
      <c r="S13" s="11" t="e">
        <f t="shared" si="1"/>
        <v>#VALUE!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tr">
        <f>'[1]External Loans Analysis'!F18</f>
        <v>30TH APRIL</v>
      </c>
      <c r="AJ13" s="11">
        <f>'[1]External Loans Analysis'!I18</f>
        <v>0</v>
      </c>
      <c r="AK13" s="11"/>
      <c r="AL13" s="11"/>
      <c r="AM13" s="11"/>
      <c r="AN13" s="11"/>
      <c r="AO13" s="11"/>
      <c r="AP13" s="11"/>
      <c r="AQ13" s="11"/>
      <c r="AR13" s="7" t="e">
        <f t="shared" si="2"/>
        <v>#VALUE!</v>
      </c>
      <c r="AS13" s="7">
        <f t="shared" si="2"/>
        <v>0</v>
      </c>
      <c r="AT13" s="7" t="e">
        <f t="shared" si="3"/>
        <v>#VALUE!</v>
      </c>
      <c r="AU13" s="7">
        <f t="shared" si="4"/>
        <v>0</v>
      </c>
      <c r="AV13" s="7">
        <f t="shared" si="4"/>
        <v>0</v>
      </c>
      <c r="AW13" s="7">
        <f t="shared" si="4"/>
        <v>0</v>
      </c>
      <c r="AX13" s="7">
        <f>'[1]External Loans Analysis'!CT13</f>
        <v>0</v>
      </c>
      <c r="AY13" s="7">
        <f t="shared" si="5"/>
        <v>0</v>
      </c>
      <c r="AZ13" s="7">
        <f t="shared" si="5"/>
        <v>0</v>
      </c>
      <c r="BA13" s="7">
        <f t="shared" si="6"/>
        <v>0</v>
      </c>
      <c r="BB13" s="7">
        <f t="shared" si="7"/>
        <v>0</v>
      </c>
      <c r="BC13" s="7">
        <f t="shared" si="0"/>
        <v>0</v>
      </c>
      <c r="BD13" s="7">
        <f t="shared" si="0"/>
        <v>0</v>
      </c>
      <c r="BE13" s="7">
        <f t="shared" si="8"/>
        <v>0</v>
      </c>
      <c r="BF13" s="7">
        <f t="shared" si="9"/>
        <v>0</v>
      </c>
    </row>
    <row r="14" spans="1:58" x14ac:dyDescent="0.25">
      <c r="A14" s="10">
        <v>11</v>
      </c>
      <c r="B14" s="11" t="s">
        <v>34</v>
      </c>
      <c r="C14" s="11" t="s">
        <v>25</v>
      </c>
      <c r="D14" s="11">
        <v>306.45</v>
      </c>
      <c r="E14" s="11">
        <v>306.45</v>
      </c>
      <c r="F14" s="11" t="s">
        <v>26</v>
      </c>
      <c r="G14" s="11" t="s">
        <v>27</v>
      </c>
      <c r="H14" s="11"/>
      <c r="I14" s="11"/>
      <c r="J14" s="11"/>
      <c r="K14" s="11"/>
      <c r="L14" s="11"/>
      <c r="M14" s="11"/>
      <c r="N14" s="11"/>
      <c r="O14" s="11"/>
      <c r="P14" s="11"/>
      <c r="Q14" s="11" t="str">
        <f>'[1]External Loans Analysis'!F17</f>
        <v>30TH APRIL</v>
      </c>
      <c r="R14" s="11">
        <f>'[1]External Loans Analysis'!I17</f>
        <v>0</v>
      </c>
      <c r="S14" s="11" t="e">
        <f t="shared" si="1"/>
        <v>#VALUE!</v>
      </c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 t="str">
        <f>'[1]External Loans Analysis'!F18</f>
        <v>30TH APRIL</v>
      </c>
      <c r="AJ14" s="11">
        <f>'[1]External Loans Analysis'!I18</f>
        <v>0</v>
      </c>
      <c r="AK14" s="11"/>
      <c r="AL14" s="11"/>
      <c r="AM14" s="11"/>
      <c r="AN14" s="11"/>
      <c r="AO14" s="11"/>
      <c r="AP14" s="11"/>
      <c r="AQ14" s="11"/>
      <c r="AR14" s="7" t="e">
        <f t="shared" si="2"/>
        <v>#VALUE!</v>
      </c>
      <c r="AS14" s="7">
        <f t="shared" si="2"/>
        <v>0</v>
      </c>
      <c r="AT14" s="7" t="e">
        <f t="shared" si="3"/>
        <v>#VALUE!</v>
      </c>
      <c r="AU14" s="7">
        <f t="shared" si="4"/>
        <v>0</v>
      </c>
      <c r="AV14" s="7">
        <f t="shared" si="4"/>
        <v>0</v>
      </c>
      <c r="AW14" s="7">
        <f t="shared" si="4"/>
        <v>0</v>
      </c>
      <c r="AX14" s="7">
        <f>'[1]External Loans Analysis'!CT14</f>
        <v>0</v>
      </c>
      <c r="AY14" s="7">
        <f t="shared" si="5"/>
        <v>0</v>
      </c>
      <c r="AZ14" s="7">
        <f t="shared" si="5"/>
        <v>0</v>
      </c>
      <c r="BA14" s="7">
        <f t="shared" si="6"/>
        <v>0</v>
      </c>
      <c r="BB14" s="7">
        <f t="shared" si="7"/>
        <v>0</v>
      </c>
      <c r="BC14" s="7">
        <f t="shared" si="0"/>
        <v>0</v>
      </c>
      <c r="BD14" s="7">
        <f t="shared" si="0"/>
        <v>0</v>
      </c>
      <c r="BE14" s="7">
        <f t="shared" si="8"/>
        <v>0</v>
      </c>
      <c r="BF14" s="7">
        <f t="shared" si="9"/>
        <v>0</v>
      </c>
    </row>
    <row r="15" spans="1:58" x14ac:dyDescent="0.25">
      <c r="A15" s="10">
        <v>12</v>
      </c>
      <c r="B15" s="13" t="s">
        <v>35</v>
      </c>
      <c r="C15" s="11" t="s">
        <v>25</v>
      </c>
      <c r="D15" s="11">
        <v>306.45</v>
      </c>
      <c r="E15" s="11">
        <v>306.45</v>
      </c>
      <c r="F15" s="11" t="s">
        <v>26</v>
      </c>
      <c r="G15" s="11" t="s">
        <v>27</v>
      </c>
      <c r="H15" s="13"/>
      <c r="I15" s="13"/>
      <c r="J15" s="13"/>
      <c r="K15" s="13"/>
      <c r="L15" s="13"/>
      <c r="M15" s="13"/>
      <c r="N15" s="13"/>
      <c r="O15" s="13"/>
      <c r="P15" s="13"/>
      <c r="Q15" s="12" t="str">
        <f>'[1]External Loans Analysis'!F24</f>
        <v>1ST MARCH</v>
      </c>
      <c r="R15" s="12">
        <f>'[1]External Loans Analysis'!I24</f>
        <v>0</v>
      </c>
      <c r="S15" s="11" t="e">
        <f t="shared" si="1"/>
        <v>#VALUE!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2" t="str">
        <f>'[1]External Loans Analysis'!F25</f>
        <v>15TH JUNE</v>
      </c>
      <c r="AJ15" s="12">
        <f>'[1]External Loans Analysis'!I25</f>
        <v>0</v>
      </c>
      <c r="AK15" s="13"/>
      <c r="AL15" s="13"/>
      <c r="AM15" s="13"/>
      <c r="AN15" s="13"/>
      <c r="AO15" s="13"/>
      <c r="AP15" s="13"/>
      <c r="AQ15" s="13"/>
      <c r="AR15" s="7" t="e">
        <f t="shared" si="2"/>
        <v>#VALUE!</v>
      </c>
      <c r="AS15" s="7">
        <f t="shared" si="2"/>
        <v>0</v>
      </c>
      <c r="AT15" s="7" t="e">
        <f t="shared" si="3"/>
        <v>#VALUE!</v>
      </c>
      <c r="AU15" s="7">
        <f t="shared" si="4"/>
        <v>0</v>
      </c>
      <c r="AV15" s="7">
        <f t="shared" si="4"/>
        <v>0</v>
      </c>
      <c r="AW15" s="7">
        <f t="shared" si="4"/>
        <v>0</v>
      </c>
      <c r="AX15" s="7">
        <f>'[1]External Loans Analysis'!CT15</f>
        <v>0</v>
      </c>
      <c r="AY15" s="7">
        <f t="shared" si="5"/>
        <v>0</v>
      </c>
      <c r="AZ15" s="7">
        <f t="shared" si="5"/>
        <v>0</v>
      </c>
      <c r="BA15" s="7">
        <f t="shared" si="6"/>
        <v>0</v>
      </c>
      <c r="BB15" s="7">
        <f t="shared" si="7"/>
        <v>0</v>
      </c>
      <c r="BC15" s="7">
        <f t="shared" si="0"/>
        <v>0</v>
      </c>
      <c r="BD15" s="7">
        <f t="shared" si="0"/>
        <v>0</v>
      </c>
      <c r="BE15" s="7">
        <f t="shared" si="8"/>
        <v>0</v>
      </c>
      <c r="BF15" s="7">
        <f t="shared" si="9"/>
        <v>0</v>
      </c>
    </row>
    <row r="16" spans="1:58" x14ac:dyDescent="0.25">
      <c r="A16" s="10">
        <v>13</v>
      </c>
      <c r="B16" s="13" t="s">
        <v>36</v>
      </c>
      <c r="C16" s="13" t="s">
        <v>37</v>
      </c>
      <c r="D16" s="11">
        <v>419.07040000000001</v>
      </c>
      <c r="E16" s="11">
        <v>422.28809999999999</v>
      </c>
      <c r="F16" s="13" t="s">
        <v>38</v>
      </c>
      <c r="G16" s="13" t="s">
        <v>39</v>
      </c>
      <c r="H16" s="13"/>
      <c r="I16" s="13"/>
      <c r="J16" s="13"/>
      <c r="K16" s="12" t="str">
        <f>'[1]External Loans Analysis'!F23</f>
        <v>15TH JUNE</v>
      </c>
      <c r="L16" s="12">
        <f>'[1]External Loans Analysis'!I23</f>
        <v>0</v>
      </c>
      <c r="M16" s="13"/>
      <c r="N16" s="13"/>
      <c r="O16" s="13"/>
      <c r="P16" s="13"/>
      <c r="Q16" s="13"/>
      <c r="R16" s="13"/>
      <c r="S16" s="11">
        <f t="shared" si="1"/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2" t="str">
        <f>'[1]External Loans Analysis'!F24</f>
        <v>1ST MARCH</v>
      </c>
      <c r="AD16" s="12">
        <f>'[1]External Loans Analysis'!I24</f>
        <v>0</v>
      </c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1"/>
      <c r="AP16" s="11"/>
      <c r="AQ16" s="13"/>
      <c r="AR16" s="7" t="e">
        <f>H16+K16+N16+Q16+T16+W16+Z16+AC16+AF16+AI16+AL16+AO16</f>
        <v>#VALUE!</v>
      </c>
      <c r="AS16" s="7">
        <f>I16+L16+O16+R16+U16+X16+AA16+AD16+AG16+AJ16+AM16+AP16</f>
        <v>0</v>
      </c>
      <c r="AT16" s="7" t="e">
        <f t="shared" si="3"/>
        <v>#VALUE!</v>
      </c>
      <c r="AU16" s="7">
        <f t="shared" si="4"/>
        <v>0</v>
      </c>
      <c r="AV16" s="7">
        <f t="shared" si="4"/>
        <v>0</v>
      </c>
      <c r="AW16" s="7">
        <f t="shared" si="4"/>
        <v>0</v>
      </c>
      <c r="AX16" s="7">
        <f>'[1]External Loans Analysis'!CT16</f>
        <v>0</v>
      </c>
      <c r="AY16" s="7" t="e">
        <f>K16*D16</f>
        <v>#VALUE!</v>
      </c>
      <c r="AZ16" s="7">
        <f>L16*D16</f>
        <v>0</v>
      </c>
      <c r="BA16" s="7" t="e">
        <f t="shared" si="6"/>
        <v>#VALUE!</v>
      </c>
      <c r="BB16" s="7" t="e">
        <f t="shared" si="7"/>
        <v>#VALUE!</v>
      </c>
      <c r="BC16" s="7">
        <f t="shared" si="0"/>
        <v>0</v>
      </c>
      <c r="BD16" s="7">
        <f t="shared" si="0"/>
        <v>0</v>
      </c>
      <c r="BE16" s="7">
        <f t="shared" si="8"/>
        <v>0</v>
      </c>
      <c r="BF16" s="7" t="e">
        <f t="shared" si="9"/>
        <v>#VALUE!</v>
      </c>
    </row>
    <row r="17" spans="1:58" x14ac:dyDescent="0.25">
      <c r="A17" s="10">
        <v>14</v>
      </c>
      <c r="B17" s="11" t="s">
        <v>40</v>
      </c>
      <c r="C17" s="11" t="s">
        <v>37</v>
      </c>
      <c r="D17" s="11">
        <v>422.28809999999999</v>
      </c>
      <c r="E17" s="11">
        <v>422.28809999999999</v>
      </c>
      <c r="F17" s="13" t="s">
        <v>41</v>
      </c>
      <c r="G17" s="13" t="s">
        <v>42</v>
      </c>
      <c r="H17" s="11"/>
      <c r="I17" s="11"/>
      <c r="J17" s="11"/>
      <c r="K17" s="12"/>
      <c r="L17" s="12"/>
      <c r="M17" s="11"/>
      <c r="N17" s="11"/>
      <c r="O17" s="11"/>
      <c r="P17" s="11"/>
      <c r="Q17" s="11"/>
      <c r="R17" s="11"/>
      <c r="S17" s="11">
        <f t="shared" si="1"/>
        <v>0</v>
      </c>
      <c r="T17" s="11"/>
      <c r="U17" s="11"/>
      <c r="V17" s="11"/>
      <c r="W17" s="11" t="str">
        <f>'[1]External Loans Analysis'!F24</f>
        <v>1ST MARCH</v>
      </c>
      <c r="X17" s="11">
        <f>'[1]External Loans Analysis'!I24</f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 t="str">
        <f>'[1]External Loans Analysis'!F25</f>
        <v>15TH JUNE</v>
      </c>
      <c r="AP17" s="11">
        <f>'[1]External Loans Analysis'!I25</f>
        <v>0</v>
      </c>
      <c r="AQ17" s="11"/>
      <c r="AR17" s="7" t="e">
        <f t="shared" si="2"/>
        <v>#VALUE!</v>
      </c>
      <c r="AS17" s="7">
        <f t="shared" si="2"/>
        <v>0</v>
      </c>
      <c r="AT17" s="7" t="e">
        <f t="shared" si="3"/>
        <v>#VALUE!</v>
      </c>
      <c r="AU17" s="7">
        <f t="shared" si="4"/>
        <v>0</v>
      </c>
      <c r="AV17" s="7">
        <f t="shared" si="4"/>
        <v>0</v>
      </c>
      <c r="AW17" s="7">
        <f t="shared" si="4"/>
        <v>0</v>
      </c>
      <c r="AX17" s="7">
        <f>'[1]External Loans Analysis'!CT17</f>
        <v>0</v>
      </c>
      <c r="AY17" s="7">
        <f t="shared" ref="AY17:AY38" si="10">K17*D17</f>
        <v>0</v>
      </c>
      <c r="AZ17" s="7">
        <f t="shared" ref="AZ17:AZ38" si="11">L17*D17</f>
        <v>0</v>
      </c>
      <c r="BA17" s="7">
        <f t="shared" si="6"/>
        <v>0</v>
      </c>
      <c r="BB17" s="7">
        <f t="shared" si="7"/>
        <v>0</v>
      </c>
      <c r="BC17" s="7">
        <f t="shared" si="0"/>
        <v>0</v>
      </c>
      <c r="BD17" s="7">
        <f t="shared" si="0"/>
        <v>0</v>
      </c>
      <c r="BE17" s="7">
        <f t="shared" si="8"/>
        <v>0</v>
      </c>
      <c r="BF17" s="7">
        <f t="shared" si="9"/>
        <v>0</v>
      </c>
    </row>
    <row r="18" spans="1:58" x14ac:dyDescent="0.25">
      <c r="A18" s="10">
        <v>15</v>
      </c>
      <c r="B18" s="11" t="s">
        <v>43</v>
      </c>
      <c r="C18" s="11" t="s">
        <v>25</v>
      </c>
      <c r="D18" s="11">
        <v>306.45</v>
      </c>
      <c r="E18" s="11">
        <v>306.45</v>
      </c>
      <c r="F18" s="13" t="s">
        <v>44</v>
      </c>
      <c r="G18" s="13" t="s">
        <v>45</v>
      </c>
      <c r="H18" s="11"/>
      <c r="I18" s="11"/>
      <c r="J18" s="11"/>
      <c r="K18" s="12"/>
      <c r="L18" s="12"/>
      <c r="M18" s="11"/>
      <c r="N18" s="11"/>
      <c r="O18" s="11"/>
      <c r="P18" s="11"/>
      <c r="Q18" s="11"/>
      <c r="R18" s="11"/>
      <c r="S18" s="11">
        <f t="shared" si="1"/>
        <v>0</v>
      </c>
      <c r="T18" s="11"/>
      <c r="U18" s="11"/>
      <c r="V18" s="11"/>
      <c r="W18" s="11" t="str">
        <f>'[1]External Loans Analysis'!F23</f>
        <v>15TH JUNE</v>
      </c>
      <c r="X18" s="11">
        <f>'[1]External Loans Analysis'!I23</f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 t="str">
        <f>'[1]External Loans Analysis'!F24</f>
        <v>1ST MARCH</v>
      </c>
      <c r="AP18" s="11">
        <f>'[1]External Loans Analysis'!I24</f>
        <v>0</v>
      </c>
      <c r="AQ18" s="11"/>
      <c r="AR18" s="7" t="e">
        <f>H18+K18+N18+Q18+T18+W18+Z18+AC18+AF18+AI18+AL18+AO18</f>
        <v>#VALUE!</v>
      </c>
      <c r="AS18" s="7">
        <f>I18+L18+O18+R18+U18+X18+AA18+AD18+AG18+AJ18+AM18+AP18</f>
        <v>0</v>
      </c>
      <c r="AT18" s="7" t="e">
        <f t="shared" si="3"/>
        <v>#VALUE!</v>
      </c>
      <c r="AU18" s="7">
        <f t="shared" si="4"/>
        <v>0</v>
      </c>
      <c r="AV18" s="7">
        <f t="shared" si="4"/>
        <v>0</v>
      </c>
      <c r="AW18" s="7">
        <f t="shared" si="4"/>
        <v>0</v>
      </c>
      <c r="AX18" s="7">
        <f>'[1]External Loans Analysis'!CT18</f>
        <v>0</v>
      </c>
      <c r="AY18" s="7">
        <f t="shared" si="10"/>
        <v>0</v>
      </c>
      <c r="AZ18" s="7">
        <f t="shared" si="11"/>
        <v>0</v>
      </c>
      <c r="BA18" s="7">
        <f t="shared" si="6"/>
        <v>0</v>
      </c>
      <c r="BB18" s="7">
        <f t="shared" si="7"/>
        <v>0</v>
      </c>
      <c r="BC18" s="7">
        <f t="shared" si="0"/>
        <v>0</v>
      </c>
      <c r="BD18" s="7">
        <f t="shared" si="0"/>
        <v>0</v>
      </c>
      <c r="BE18" s="7">
        <f t="shared" si="8"/>
        <v>0</v>
      </c>
      <c r="BF18" s="7">
        <f t="shared" si="9"/>
        <v>0</v>
      </c>
    </row>
    <row r="19" spans="1:58" x14ac:dyDescent="0.25">
      <c r="A19" s="10">
        <v>16</v>
      </c>
      <c r="B19" s="11" t="s">
        <v>46</v>
      </c>
      <c r="C19" s="11" t="s">
        <v>37</v>
      </c>
      <c r="D19" s="11">
        <v>418.49509999999998</v>
      </c>
      <c r="E19" s="11">
        <v>422.28809999999999</v>
      </c>
      <c r="F19" s="13" t="s">
        <v>47</v>
      </c>
      <c r="G19" s="13" t="s">
        <v>48</v>
      </c>
      <c r="H19" s="11"/>
      <c r="I19" s="11"/>
      <c r="J19" s="11"/>
      <c r="K19" s="12"/>
      <c r="L19" s="12"/>
      <c r="M19" s="11"/>
      <c r="N19" s="11" t="str">
        <f>'[1]External Loans Analysis'!F21</f>
        <v>15TH FEB</v>
      </c>
      <c r="O19" s="11">
        <f>'[1]External Loans Analysis'!I21</f>
        <v>0</v>
      </c>
      <c r="P19" s="11"/>
      <c r="Q19" s="11"/>
      <c r="R19" s="11"/>
      <c r="S19" s="11">
        <f t="shared" si="1"/>
        <v>0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 t="str">
        <f>'[1]External Loans Analysis'!F22</f>
        <v>1ST JUNE</v>
      </c>
      <c r="AG19" s="11">
        <f>'[1]External Loans Analysis'!I22</f>
        <v>0</v>
      </c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7" t="e">
        <f t="shared" si="2"/>
        <v>#VALUE!</v>
      </c>
      <c r="AS19" s="7">
        <f t="shared" si="2"/>
        <v>0</v>
      </c>
      <c r="AT19" s="7" t="e">
        <f t="shared" si="3"/>
        <v>#VALUE!</v>
      </c>
      <c r="AU19" s="7">
        <f t="shared" si="4"/>
        <v>0</v>
      </c>
      <c r="AV19" s="7">
        <f t="shared" si="4"/>
        <v>0</v>
      </c>
      <c r="AW19" s="7">
        <f t="shared" si="4"/>
        <v>0</v>
      </c>
      <c r="AX19" s="7">
        <f>'[1]External Loans Analysis'!CT19</f>
        <v>0</v>
      </c>
      <c r="AY19" s="7">
        <f t="shared" si="10"/>
        <v>0</v>
      </c>
      <c r="AZ19" s="7">
        <f t="shared" si="11"/>
        <v>0</v>
      </c>
      <c r="BA19" s="7">
        <f t="shared" si="6"/>
        <v>0</v>
      </c>
      <c r="BB19" s="7">
        <f t="shared" si="7"/>
        <v>0</v>
      </c>
      <c r="BC19" s="7" t="e">
        <f t="shared" ref="BC19:BC38" si="12">N19*D19</f>
        <v>#VALUE!</v>
      </c>
      <c r="BD19" s="7">
        <f t="shared" ref="BD19:BD38" si="13">O19*D19</f>
        <v>0</v>
      </c>
      <c r="BE19" s="7" t="e">
        <f t="shared" si="8"/>
        <v>#VALUE!</v>
      </c>
      <c r="BF19" s="7" t="e">
        <f t="shared" si="9"/>
        <v>#VALUE!</v>
      </c>
    </row>
    <row r="20" spans="1:58" x14ac:dyDescent="0.25">
      <c r="A20" s="10">
        <v>17</v>
      </c>
      <c r="B20" s="11" t="s">
        <v>49</v>
      </c>
      <c r="C20" s="11" t="s">
        <v>37</v>
      </c>
      <c r="D20" s="11">
        <v>422.28809999999999</v>
      </c>
      <c r="E20" s="11">
        <v>422.28809999999999</v>
      </c>
      <c r="F20" s="13" t="s">
        <v>44</v>
      </c>
      <c r="G20" s="13" t="s">
        <v>45</v>
      </c>
      <c r="H20" s="11"/>
      <c r="I20" s="11"/>
      <c r="J20" s="11"/>
      <c r="K20" s="12"/>
      <c r="L20" s="12"/>
      <c r="M20" s="11"/>
      <c r="N20" s="11"/>
      <c r="O20" s="11"/>
      <c r="P20" s="11"/>
      <c r="Q20" s="11"/>
      <c r="R20" s="11"/>
      <c r="S20" s="11">
        <f t="shared" si="1"/>
        <v>0</v>
      </c>
      <c r="T20" s="11"/>
      <c r="U20" s="11"/>
      <c r="V20" s="11"/>
      <c r="W20" s="11" t="str">
        <f>'[1]External Loans Analysis'!F24</f>
        <v>1ST MARCH</v>
      </c>
      <c r="X20" s="11">
        <f>'[1]External Loans Analysis'!I24</f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 t="str">
        <f>'[1]External Loans Analysis'!F25</f>
        <v>15TH JUNE</v>
      </c>
      <c r="AP20" s="11">
        <f>'[1]External Loans Analysis'!I25</f>
        <v>0</v>
      </c>
      <c r="AQ20" s="11"/>
      <c r="AR20" s="7" t="e">
        <f t="shared" si="2"/>
        <v>#VALUE!</v>
      </c>
      <c r="AS20" s="7">
        <f t="shared" si="2"/>
        <v>0</v>
      </c>
      <c r="AT20" s="7" t="e">
        <f t="shared" si="3"/>
        <v>#VALUE!</v>
      </c>
      <c r="AU20" s="7">
        <f t="shared" si="4"/>
        <v>0</v>
      </c>
      <c r="AV20" s="7">
        <f t="shared" si="4"/>
        <v>0</v>
      </c>
      <c r="AW20" s="7">
        <f t="shared" si="4"/>
        <v>0</v>
      </c>
      <c r="AX20" s="7">
        <f>'[1]External Loans Analysis'!CT20</f>
        <v>0</v>
      </c>
      <c r="AY20" s="7">
        <f t="shared" si="10"/>
        <v>0</v>
      </c>
      <c r="AZ20" s="7">
        <f t="shared" si="11"/>
        <v>0</v>
      </c>
      <c r="BA20" s="7">
        <f t="shared" si="6"/>
        <v>0</v>
      </c>
      <c r="BB20" s="7">
        <f t="shared" si="7"/>
        <v>0</v>
      </c>
      <c r="BC20" s="7">
        <f t="shared" si="12"/>
        <v>0</v>
      </c>
      <c r="BD20" s="7">
        <f t="shared" si="13"/>
        <v>0</v>
      </c>
      <c r="BE20" s="7">
        <f t="shared" si="8"/>
        <v>0</v>
      </c>
      <c r="BF20" s="7">
        <f t="shared" si="9"/>
        <v>0</v>
      </c>
    </row>
    <row r="21" spans="1:58" x14ac:dyDescent="0.25">
      <c r="A21" s="10">
        <v>18</v>
      </c>
      <c r="B21" s="13" t="s">
        <v>50</v>
      </c>
      <c r="C21" s="11" t="s">
        <v>37</v>
      </c>
      <c r="D21" s="11">
        <v>422.28809999999999</v>
      </c>
      <c r="E21" s="11">
        <v>422.28809999999999</v>
      </c>
      <c r="F21" s="13" t="s">
        <v>51</v>
      </c>
      <c r="G21" s="13" t="s">
        <v>52</v>
      </c>
      <c r="H21" s="13"/>
      <c r="I21" s="13"/>
      <c r="J21" s="13"/>
      <c r="K21" s="12"/>
      <c r="L21" s="12"/>
      <c r="M21" s="13"/>
      <c r="N21" s="13"/>
      <c r="O21" s="13"/>
      <c r="P21" s="13"/>
      <c r="Q21" s="13"/>
      <c r="R21" s="13"/>
      <c r="S21" s="11">
        <f t="shared" si="1"/>
        <v>0</v>
      </c>
      <c r="T21" s="12" t="str">
        <f>'[1]External Loans Analysis'!F24</f>
        <v>1ST MARCH</v>
      </c>
      <c r="U21" s="12">
        <f>'[1]External Loans Analysis'!I24</f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2" t="str">
        <f>'[1]External Loans Analysis'!F25</f>
        <v>15TH JUNE</v>
      </c>
      <c r="AM21" s="12">
        <f>'[1]External Loans Analysis'!I25</f>
        <v>0</v>
      </c>
      <c r="AN21" s="13"/>
      <c r="AO21" s="13"/>
      <c r="AP21" s="13"/>
      <c r="AQ21" s="13"/>
      <c r="AR21" s="7" t="e">
        <f t="shared" si="2"/>
        <v>#VALUE!</v>
      </c>
      <c r="AS21" s="7">
        <f t="shared" si="2"/>
        <v>0</v>
      </c>
      <c r="AT21" s="7" t="e">
        <f t="shared" si="3"/>
        <v>#VALUE!</v>
      </c>
      <c r="AU21" s="7">
        <f t="shared" si="4"/>
        <v>0</v>
      </c>
      <c r="AV21" s="7">
        <f t="shared" si="4"/>
        <v>0</v>
      </c>
      <c r="AW21" s="7">
        <f t="shared" si="4"/>
        <v>0</v>
      </c>
      <c r="AX21" s="7">
        <f>'[1]External Loans Analysis'!CT21</f>
        <v>0</v>
      </c>
      <c r="AY21" s="7">
        <f t="shared" si="10"/>
        <v>0</v>
      </c>
      <c r="AZ21" s="7">
        <f t="shared" si="11"/>
        <v>0</v>
      </c>
      <c r="BA21" s="7">
        <f t="shared" si="6"/>
        <v>0</v>
      </c>
      <c r="BB21" s="7">
        <f t="shared" si="7"/>
        <v>0</v>
      </c>
      <c r="BC21" s="7">
        <f t="shared" si="12"/>
        <v>0</v>
      </c>
      <c r="BD21" s="7">
        <f t="shared" si="13"/>
        <v>0</v>
      </c>
      <c r="BE21" s="7">
        <f t="shared" si="8"/>
        <v>0</v>
      </c>
      <c r="BF21" s="7">
        <f t="shared" si="9"/>
        <v>0</v>
      </c>
    </row>
    <row r="22" spans="1:58" x14ac:dyDescent="0.25">
      <c r="A22" s="10">
        <v>19</v>
      </c>
      <c r="B22" s="11" t="s">
        <v>53</v>
      </c>
      <c r="C22" s="11" t="s">
        <v>25</v>
      </c>
      <c r="D22" s="11">
        <v>306.45</v>
      </c>
      <c r="E22" s="11">
        <v>422.28809999999999</v>
      </c>
      <c r="F22" s="13" t="s">
        <v>38</v>
      </c>
      <c r="G22" s="13" t="s">
        <v>39</v>
      </c>
      <c r="H22" s="11"/>
      <c r="I22" s="11"/>
      <c r="J22" s="11"/>
      <c r="K22" s="12" t="str">
        <f>'[1]External Loans Analysis'!F21</f>
        <v>15TH FEB</v>
      </c>
      <c r="L22" s="12">
        <f>'[1]External Loans Analysis'!I21</f>
        <v>0</v>
      </c>
      <c r="M22" s="11"/>
      <c r="N22" s="11"/>
      <c r="O22" s="11"/>
      <c r="P22" s="11"/>
      <c r="Q22" s="11"/>
      <c r="R22" s="11"/>
      <c r="S22" s="11">
        <f t="shared" si="1"/>
        <v>0</v>
      </c>
      <c r="T22" s="11"/>
      <c r="U22" s="11"/>
      <c r="V22" s="11"/>
      <c r="W22" s="11"/>
      <c r="X22" s="11"/>
      <c r="Y22" s="11"/>
      <c r="Z22" s="11"/>
      <c r="AA22" s="11"/>
      <c r="AB22" s="11"/>
      <c r="AC22" s="12" t="str">
        <f>'[1]External Loans Analysis'!F22</f>
        <v>1ST JUNE</v>
      </c>
      <c r="AD22" s="12">
        <f>'[1]External Loans Analysis'!I22</f>
        <v>0</v>
      </c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7" t="e">
        <f t="shared" si="2"/>
        <v>#VALUE!</v>
      </c>
      <c r="AS22" s="7">
        <f t="shared" si="2"/>
        <v>0</v>
      </c>
      <c r="AT22" s="7" t="e">
        <f t="shared" si="3"/>
        <v>#VALUE!</v>
      </c>
      <c r="AU22" s="7">
        <f t="shared" si="4"/>
        <v>0</v>
      </c>
      <c r="AV22" s="7">
        <f t="shared" si="4"/>
        <v>0</v>
      </c>
      <c r="AW22" s="7">
        <f t="shared" si="4"/>
        <v>0</v>
      </c>
      <c r="AX22" s="7">
        <f>'[1]External Loans Analysis'!CT22</f>
        <v>0</v>
      </c>
      <c r="AY22" s="7" t="e">
        <f t="shared" si="10"/>
        <v>#VALUE!</v>
      </c>
      <c r="AZ22" s="7">
        <f t="shared" si="11"/>
        <v>0</v>
      </c>
      <c r="BA22" s="7" t="e">
        <f t="shared" si="6"/>
        <v>#VALUE!</v>
      </c>
      <c r="BB22" s="7" t="e">
        <f t="shared" si="7"/>
        <v>#VALUE!</v>
      </c>
      <c r="BC22" s="7">
        <f t="shared" si="12"/>
        <v>0</v>
      </c>
      <c r="BD22" s="7">
        <f t="shared" si="13"/>
        <v>0</v>
      </c>
      <c r="BE22" s="7">
        <f t="shared" si="8"/>
        <v>0</v>
      </c>
      <c r="BF22" s="7" t="e">
        <f t="shared" si="9"/>
        <v>#VALUE!</v>
      </c>
    </row>
    <row r="23" spans="1:58" x14ac:dyDescent="0.25">
      <c r="A23" s="10">
        <v>20</v>
      </c>
      <c r="B23" s="11" t="s">
        <v>54</v>
      </c>
      <c r="C23" s="11" t="s">
        <v>37</v>
      </c>
      <c r="D23" s="11">
        <v>422.33710000000002</v>
      </c>
      <c r="E23" s="11">
        <v>422.28809999999999</v>
      </c>
      <c r="F23" s="13" t="s">
        <v>55</v>
      </c>
      <c r="G23" s="13" t="s">
        <v>56</v>
      </c>
      <c r="H23" s="11"/>
      <c r="I23" s="11"/>
      <c r="J23" s="11"/>
      <c r="K23" s="12"/>
      <c r="L23" s="12"/>
      <c r="M23" s="11"/>
      <c r="N23" s="11" t="str">
        <f>'[1]External Loans Analysis'!F23</f>
        <v>15TH JUNE</v>
      </c>
      <c r="O23" s="11">
        <f>'[1]External Loans Analysis'!I23</f>
        <v>0</v>
      </c>
      <c r="P23" s="11"/>
      <c r="Q23" s="11"/>
      <c r="R23" s="11"/>
      <c r="S23" s="11">
        <f t="shared" si="1"/>
        <v>0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 t="str">
        <f>'[1]External Loans Analysis'!F24</f>
        <v>1ST MARCH</v>
      </c>
      <c r="AG23" s="11">
        <f>'[1]External Loans Analysis'!I24</f>
        <v>0</v>
      </c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7" t="e">
        <f t="shared" si="2"/>
        <v>#VALUE!</v>
      </c>
      <c r="AS23" s="7">
        <f t="shared" si="2"/>
        <v>0</v>
      </c>
      <c r="AT23" s="7" t="e">
        <f t="shared" si="3"/>
        <v>#VALUE!</v>
      </c>
      <c r="AU23" s="7">
        <f t="shared" si="4"/>
        <v>0</v>
      </c>
      <c r="AV23" s="7">
        <f t="shared" si="4"/>
        <v>0</v>
      </c>
      <c r="AW23" s="7">
        <f t="shared" si="4"/>
        <v>0</v>
      </c>
      <c r="AX23" s="7">
        <f>'[1]External Loans Analysis'!CT23</f>
        <v>0</v>
      </c>
      <c r="AY23" s="7">
        <f t="shared" si="10"/>
        <v>0</v>
      </c>
      <c r="AZ23" s="7">
        <f t="shared" si="11"/>
        <v>0</v>
      </c>
      <c r="BA23" s="7">
        <f t="shared" si="6"/>
        <v>0</v>
      </c>
      <c r="BB23" s="7">
        <f t="shared" si="7"/>
        <v>0</v>
      </c>
      <c r="BC23" s="7" t="e">
        <f t="shared" si="12"/>
        <v>#VALUE!</v>
      </c>
      <c r="BD23" s="7">
        <f t="shared" si="13"/>
        <v>0</v>
      </c>
      <c r="BE23" s="7" t="e">
        <f t="shared" si="8"/>
        <v>#VALUE!</v>
      </c>
      <c r="BF23" s="7" t="e">
        <f t="shared" si="9"/>
        <v>#VALUE!</v>
      </c>
    </row>
    <row r="24" spans="1:58" x14ac:dyDescent="0.25">
      <c r="A24" s="10">
        <v>21</v>
      </c>
      <c r="B24" s="11" t="s">
        <v>57</v>
      </c>
      <c r="C24" s="11" t="s">
        <v>37</v>
      </c>
      <c r="D24" s="11">
        <v>422.28809999999999</v>
      </c>
      <c r="E24" s="11">
        <v>422.28809999999999</v>
      </c>
      <c r="F24" s="13" t="s">
        <v>58</v>
      </c>
      <c r="G24" s="13" t="s">
        <v>59</v>
      </c>
      <c r="H24" s="11"/>
      <c r="I24" s="11"/>
      <c r="J24" s="11"/>
      <c r="K24" s="12"/>
      <c r="L24" s="12"/>
      <c r="M24" s="11"/>
      <c r="N24" s="11"/>
      <c r="O24" s="11"/>
      <c r="P24" s="11"/>
      <c r="Q24" s="11"/>
      <c r="R24" s="11"/>
      <c r="S24" s="11">
        <f t="shared" si="1"/>
        <v>0</v>
      </c>
      <c r="T24" s="11" t="str">
        <f>'[1]External Loans Analysis'!F21</f>
        <v>15TH FEB</v>
      </c>
      <c r="U24" s="11">
        <f>'[1]External Loans Analysis'!I21</f>
        <v>0</v>
      </c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 t="str">
        <f>'[1]External Loans Analysis'!F22</f>
        <v>1ST JUNE</v>
      </c>
      <c r="AM24" s="11">
        <f>'[1]External Loans Analysis'!I22</f>
        <v>0</v>
      </c>
      <c r="AN24" s="11"/>
      <c r="AO24" s="11"/>
      <c r="AP24" s="11"/>
      <c r="AQ24" s="11"/>
      <c r="AR24" s="7" t="e">
        <f t="shared" si="2"/>
        <v>#VALUE!</v>
      </c>
      <c r="AS24" s="7">
        <f t="shared" si="2"/>
        <v>0</v>
      </c>
      <c r="AT24" s="7" t="e">
        <f t="shared" si="3"/>
        <v>#VALUE!</v>
      </c>
      <c r="AU24" s="7">
        <f t="shared" si="4"/>
        <v>0</v>
      </c>
      <c r="AV24" s="7">
        <f t="shared" si="4"/>
        <v>0</v>
      </c>
      <c r="AW24" s="7">
        <f t="shared" si="4"/>
        <v>0</v>
      </c>
      <c r="AX24" s="7">
        <f>'[1]External Loans Analysis'!CT24</f>
        <v>0</v>
      </c>
      <c r="AY24" s="7">
        <f t="shared" si="10"/>
        <v>0</v>
      </c>
      <c r="AZ24" s="7">
        <f t="shared" si="11"/>
        <v>0</v>
      </c>
      <c r="BA24" s="7">
        <f t="shared" si="6"/>
        <v>0</v>
      </c>
      <c r="BB24" s="7">
        <f t="shared" si="7"/>
        <v>0</v>
      </c>
      <c r="BC24" s="7">
        <f t="shared" si="12"/>
        <v>0</v>
      </c>
      <c r="BD24" s="7">
        <f t="shared" si="13"/>
        <v>0</v>
      </c>
      <c r="BE24" s="7">
        <f t="shared" si="8"/>
        <v>0</v>
      </c>
      <c r="BF24" s="7">
        <f t="shared" si="9"/>
        <v>0</v>
      </c>
    </row>
    <row r="25" spans="1:58" x14ac:dyDescent="0.25">
      <c r="A25" s="10">
        <v>22</v>
      </c>
      <c r="B25" s="11" t="s">
        <v>60</v>
      </c>
      <c r="C25" s="11" t="s">
        <v>37</v>
      </c>
      <c r="D25" s="11">
        <v>422.28809999999999</v>
      </c>
      <c r="E25" s="11">
        <v>422.28809999999999</v>
      </c>
      <c r="F25" s="13" t="s">
        <v>44</v>
      </c>
      <c r="G25" s="13" t="s">
        <v>45</v>
      </c>
      <c r="H25" s="11"/>
      <c r="I25" s="11"/>
      <c r="J25" s="11"/>
      <c r="K25" s="12"/>
      <c r="L25" s="12"/>
      <c r="M25" s="11"/>
      <c r="N25" s="11"/>
      <c r="O25" s="11"/>
      <c r="P25" s="11"/>
      <c r="Q25" s="11"/>
      <c r="R25" s="11"/>
      <c r="S25" s="11">
        <f t="shared" si="1"/>
        <v>0</v>
      </c>
      <c r="T25" s="11"/>
      <c r="U25" s="11"/>
      <c r="V25" s="11"/>
      <c r="W25" s="11" t="str">
        <f>'[1]External Loans Analysis'!F21</f>
        <v>15TH FEB</v>
      </c>
      <c r="X25" s="11">
        <f>'[1]External Loans Analysis'!J21</f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 t="str">
        <f>'[1]External Loans Analysis'!F22</f>
        <v>1ST JUNE</v>
      </c>
      <c r="AP25" s="11">
        <f>'[1]External Loans Analysis'!J22</f>
        <v>0</v>
      </c>
      <c r="AQ25" s="11"/>
      <c r="AR25" s="7" t="e">
        <f t="shared" si="2"/>
        <v>#VALUE!</v>
      </c>
      <c r="AS25" s="7">
        <f t="shared" si="2"/>
        <v>0</v>
      </c>
      <c r="AT25" s="7" t="e">
        <f t="shared" si="3"/>
        <v>#VALUE!</v>
      </c>
      <c r="AU25" s="7">
        <f t="shared" si="4"/>
        <v>0</v>
      </c>
      <c r="AV25" s="7">
        <f t="shared" si="4"/>
        <v>0</v>
      </c>
      <c r="AW25" s="7">
        <f t="shared" si="4"/>
        <v>0</v>
      </c>
      <c r="AX25" s="7">
        <f>'[1]External Loans Analysis'!CT25</f>
        <v>0</v>
      </c>
      <c r="AY25" s="7">
        <f t="shared" si="10"/>
        <v>0</v>
      </c>
      <c r="AZ25" s="7">
        <f t="shared" si="11"/>
        <v>0</v>
      </c>
      <c r="BA25" s="7">
        <f t="shared" si="6"/>
        <v>0</v>
      </c>
      <c r="BB25" s="7">
        <f t="shared" si="7"/>
        <v>0</v>
      </c>
      <c r="BC25" s="7">
        <f t="shared" si="12"/>
        <v>0</v>
      </c>
      <c r="BD25" s="7">
        <f t="shared" si="13"/>
        <v>0</v>
      </c>
      <c r="BE25" s="7">
        <f t="shared" si="8"/>
        <v>0</v>
      </c>
      <c r="BF25" s="7">
        <f t="shared" si="9"/>
        <v>0</v>
      </c>
    </row>
    <row r="26" spans="1:58" x14ac:dyDescent="0.25">
      <c r="A26" s="10">
        <v>23</v>
      </c>
      <c r="B26" s="11" t="s">
        <v>61</v>
      </c>
      <c r="C26" s="11" t="s">
        <v>37</v>
      </c>
      <c r="D26" s="11">
        <v>418.49509999999998</v>
      </c>
      <c r="E26" s="11">
        <v>422.28809999999999</v>
      </c>
      <c r="F26" s="13" t="s">
        <v>47</v>
      </c>
      <c r="G26" s="13" t="s">
        <v>48</v>
      </c>
      <c r="H26" s="11"/>
      <c r="I26" s="11"/>
      <c r="J26" s="11"/>
      <c r="K26" s="12"/>
      <c r="L26" s="12"/>
      <c r="M26" s="11"/>
      <c r="N26" s="11" t="str">
        <f>'[1]External Loans Analysis'!F26</f>
        <v>15TH MAY</v>
      </c>
      <c r="O26" s="11">
        <f>'[1]External Loans Analysis'!I26</f>
        <v>0</v>
      </c>
      <c r="P26" s="11"/>
      <c r="Q26" s="11"/>
      <c r="R26" s="11"/>
      <c r="S26" s="11">
        <f t="shared" si="1"/>
        <v>0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 t="str">
        <f>'[1]External Loans Analysis'!F27</f>
        <v>15TH FEB</v>
      </c>
      <c r="AG26" s="11">
        <f>'[1]External Loans Analysis'!I27</f>
        <v>0</v>
      </c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7" t="e">
        <f t="shared" si="2"/>
        <v>#VALUE!</v>
      </c>
      <c r="AS26" s="7">
        <f t="shared" si="2"/>
        <v>0</v>
      </c>
      <c r="AT26" s="7" t="e">
        <f t="shared" si="3"/>
        <v>#VALUE!</v>
      </c>
      <c r="AU26" s="7">
        <f t="shared" si="4"/>
        <v>0</v>
      </c>
      <c r="AV26" s="7">
        <f t="shared" si="4"/>
        <v>0</v>
      </c>
      <c r="AW26" s="7">
        <f t="shared" si="4"/>
        <v>0</v>
      </c>
      <c r="AX26" s="7">
        <f>'[1]External Loans Analysis'!CT26</f>
        <v>0</v>
      </c>
      <c r="AY26" s="7">
        <f t="shared" si="10"/>
        <v>0</v>
      </c>
      <c r="AZ26" s="7">
        <f t="shared" si="11"/>
        <v>0</v>
      </c>
      <c r="BA26" s="7">
        <f t="shared" si="6"/>
        <v>0</v>
      </c>
      <c r="BB26" s="7">
        <f t="shared" si="7"/>
        <v>0</v>
      </c>
      <c r="BC26" s="7" t="e">
        <f t="shared" si="12"/>
        <v>#VALUE!</v>
      </c>
      <c r="BD26" s="7">
        <f t="shared" si="13"/>
        <v>0</v>
      </c>
      <c r="BE26" s="7" t="e">
        <f t="shared" si="8"/>
        <v>#VALUE!</v>
      </c>
      <c r="BF26" s="7" t="e">
        <f t="shared" si="9"/>
        <v>#VALUE!</v>
      </c>
    </row>
    <row r="27" spans="1:58" x14ac:dyDescent="0.25">
      <c r="A27" s="10">
        <v>24</v>
      </c>
      <c r="B27" s="11" t="s">
        <v>62</v>
      </c>
      <c r="C27" s="11" t="s">
        <v>37</v>
      </c>
      <c r="D27" s="11">
        <v>422.28809999999999</v>
      </c>
      <c r="E27" s="11">
        <v>422.28809999999999</v>
      </c>
      <c r="F27" s="14" t="s">
        <v>63</v>
      </c>
      <c r="G27" s="13" t="s">
        <v>64</v>
      </c>
      <c r="H27" s="11"/>
      <c r="I27" s="11"/>
      <c r="J27" s="11"/>
      <c r="K27" s="12"/>
      <c r="L27" s="12"/>
      <c r="M27" s="11"/>
      <c r="N27" s="11"/>
      <c r="O27" s="11"/>
      <c r="P27" s="11"/>
      <c r="Q27" s="11" t="str">
        <f>'[1]External Loans Analysis'!F23</f>
        <v>15TH JUNE</v>
      </c>
      <c r="R27" s="11">
        <f>'[1]External Loans Analysis'!J23</f>
        <v>0</v>
      </c>
      <c r="S27" s="11" t="e">
        <f t="shared" si="1"/>
        <v>#VALUE!</v>
      </c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 t="str">
        <f>'[1]External Loans Analysis'!F24</f>
        <v>1ST MARCH</v>
      </c>
      <c r="AJ27" s="11">
        <f>'[1]External Loans Analysis'!J24</f>
        <v>0</v>
      </c>
      <c r="AK27" s="11"/>
      <c r="AL27" s="11"/>
      <c r="AM27" s="11"/>
      <c r="AN27" s="11"/>
      <c r="AO27" s="11"/>
      <c r="AP27" s="11"/>
      <c r="AQ27" s="11"/>
      <c r="AR27" s="7" t="e">
        <f t="shared" si="2"/>
        <v>#VALUE!</v>
      </c>
      <c r="AS27" s="7">
        <f t="shared" si="2"/>
        <v>0</v>
      </c>
      <c r="AT27" s="7" t="e">
        <f t="shared" si="3"/>
        <v>#VALUE!</v>
      </c>
      <c r="AU27" s="7">
        <f t="shared" si="4"/>
        <v>0</v>
      </c>
      <c r="AV27" s="7">
        <f t="shared" si="4"/>
        <v>0</v>
      </c>
      <c r="AW27" s="7">
        <f t="shared" si="4"/>
        <v>0</v>
      </c>
      <c r="AX27" s="7">
        <f>'[1]External Loans Analysis'!CT27</f>
        <v>0</v>
      </c>
      <c r="AY27" s="7">
        <f t="shared" si="10"/>
        <v>0</v>
      </c>
      <c r="AZ27" s="7">
        <f t="shared" si="11"/>
        <v>0</v>
      </c>
      <c r="BA27" s="7">
        <f t="shared" si="6"/>
        <v>0</v>
      </c>
      <c r="BB27" s="7">
        <f t="shared" si="7"/>
        <v>0</v>
      </c>
      <c r="BC27" s="7">
        <f t="shared" si="12"/>
        <v>0</v>
      </c>
      <c r="BD27" s="7">
        <f t="shared" si="13"/>
        <v>0</v>
      </c>
      <c r="BE27" s="7">
        <f t="shared" si="8"/>
        <v>0</v>
      </c>
      <c r="BF27" s="7">
        <f t="shared" si="9"/>
        <v>0</v>
      </c>
    </row>
    <row r="28" spans="1:58" x14ac:dyDescent="0.25">
      <c r="A28" s="10">
        <v>25</v>
      </c>
      <c r="B28" s="11" t="s">
        <v>65</v>
      </c>
      <c r="C28" s="11" t="s">
        <v>37</v>
      </c>
      <c r="D28" s="11">
        <v>419.07040000000001</v>
      </c>
      <c r="E28" s="11">
        <v>422.28809999999999</v>
      </c>
      <c r="F28" s="13" t="s">
        <v>38</v>
      </c>
      <c r="G28" s="13" t="s">
        <v>39</v>
      </c>
      <c r="H28" s="11"/>
      <c r="I28" s="11"/>
      <c r="J28" s="11"/>
      <c r="K28" s="12" t="str">
        <f>'[1]External Loans Analysis'!F21</f>
        <v>15TH FEB</v>
      </c>
      <c r="L28" s="12">
        <f>'[1]External Loans Analysis'!I21</f>
        <v>0</v>
      </c>
      <c r="M28" s="11"/>
      <c r="N28" s="11"/>
      <c r="O28" s="11"/>
      <c r="P28" s="11"/>
      <c r="Q28" s="11"/>
      <c r="R28" s="11"/>
      <c r="S28" s="11">
        <f t="shared" si="1"/>
        <v>0</v>
      </c>
      <c r="T28" s="11"/>
      <c r="U28" s="11"/>
      <c r="V28" s="11"/>
      <c r="W28" s="11"/>
      <c r="X28" s="11"/>
      <c r="Y28" s="11"/>
      <c r="Z28" s="11"/>
      <c r="AA28" s="11"/>
      <c r="AB28" s="11"/>
      <c r="AC28" s="12" t="str">
        <f>'[1]External Loans Analysis'!F22</f>
        <v>1ST JUNE</v>
      </c>
      <c r="AD28" s="12">
        <f>'[1]External Loans Analysis'!I22</f>
        <v>0</v>
      </c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7" t="e">
        <f t="shared" si="2"/>
        <v>#VALUE!</v>
      </c>
      <c r="AS28" s="7">
        <f t="shared" si="2"/>
        <v>0</v>
      </c>
      <c r="AT28" s="7" t="e">
        <f t="shared" si="3"/>
        <v>#VALUE!</v>
      </c>
      <c r="AU28" s="7">
        <f t="shared" si="4"/>
        <v>0</v>
      </c>
      <c r="AV28" s="7">
        <f t="shared" si="4"/>
        <v>0</v>
      </c>
      <c r="AW28" s="7">
        <f t="shared" si="4"/>
        <v>0</v>
      </c>
      <c r="AX28" s="7">
        <f>'[1]External Loans Analysis'!CT28</f>
        <v>0</v>
      </c>
      <c r="AY28" s="7" t="e">
        <f t="shared" si="10"/>
        <v>#VALUE!</v>
      </c>
      <c r="AZ28" s="7">
        <f t="shared" si="11"/>
        <v>0</v>
      </c>
      <c r="BA28" s="7" t="e">
        <f t="shared" si="6"/>
        <v>#VALUE!</v>
      </c>
      <c r="BB28" s="7" t="e">
        <f t="shared" si="7"/>
        <v>#VALUE!</v>
      </c>
      <c r="BC28" s="7">
        <f t="shared" si="12"/>
        <v>0</v>
      </c>
      <c r="BD28" s="7">
        <f t="shared" si="13"/>
        <v>0</v>
      </c>
      <c r="BE28" s="7">
        <f t="shared" si="8"/>
        <v>0</v>
      </c>
      <c r="BF28" s="7" t="e">
        <f t="shared" si="9"/>
        <v>#VALUE!</v>
      </c>
    </row>
    <row r="29" spans="1:58" x14ac:dyDescent="0.25">
      <c r="A29" s="10">
        <v>26</v>
      </c>
      <c r="B29" s="11" t="s">
        <v>66</v>
      </c>
      <c r="C29" s="11" t="s">
        <v>37</v>
      </c>
      <c r="D29" s="11">
        <v>418.49509999999998</v>
      </c>
      <c r="E29" s="11">
        <v>422.28809999999999</v>
      </c>
      <c r="F29" s="13" t="s">
        <v>47</v>
      </c>
      <c r="G29" s="13" t="s">
        <v>48</v>
      </c>
      <c r="H29" s="11"/>
      <c r="I29" s="11"/>
      <c r="J29" s="11"/>
      <c r="K29" s="12"/>
      <c r="L29" s="12"/>
      <c r="M29" s="11"/>
      <c r="N29" s="11" t="str">
        <f>'[1]External Loans Analysis'!F21</f>
        <v>15TH FEB</v>
      </c>
      <c r="O29" s="11">
        <f>'[1]External Loans Analysis'!I21</f>
        <v>0</v>
      </c>
      <c r="P29" s="11"/>
      <c r="Q29" s="11"/>
      <c r="R29" s="11"/>
      <c r="S29" s="11">
        <f t="shared" si="1"/>
        <v>0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 t="str">
        <f>'[1]External Loans Analysis'!F22</f>
        <v>1ST JUNE</v>
      </c>
      <c r="AG29" s="11">
        <f>'[1]External Loans Analysis'!I22</f>
        <v>0</v>
      </c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7" t="e">
        <f t="shared" si="2"/>
        <v>#VALUE!</v>
      </c>
      <c r="AS29" s="7">
        <f t="shared" si="2"/>
        <v>0</v>
      </c>
      <c r="AT29" s="7" t="e">
        <f t="shared" si="3"/>
        <v>#VALUE!</v>
      </c>
      <c r="AU29" s="7">
        <f t="shared" si="4"/>
        <v>0</v>
      </c>
      <c r="AV29" s="7">
        <f t="shared" si="4"/>
        <v>0</v>
      </c>
      <c r="AW29" s="7">
        <f t="shared" si="4"/>
        <v>0</v>
      </c>
      <c r="AX29" s="7">
        <f>'[1]External Loans Analysis'!CT29</f>
        <v>0</v>
      </c>
      <c r="AY29" s="7">
        <f t="shared" si="10"/>
        <v>0</v>
      </c>
      <c r="AZ29" s="7">
        <f t="shared" si="11"/>
        <v>0</v>
      </c>
      <c r="BA29" s="7">
        <f t="shared" si="6"/>
        <v>0</v>
      </c>
      <c r="BB29" s="7">
        <f t="shared" si="7"/>
        <v>0</v>
      </c>
      <c r="BC29" s="7" t="e">
        <f t="shared" si="12"/>
        <v>#VALUE!</v>
      </c>
      <c r="BD29" s="7">
        <f t="shared" si="13"/>
        <v>0</v>
      </c>
      <c r="BE29" s="7" t="e">
        <f t="shared" si="8"/>
        <v>#VALUE!</v>
      </c>
      <c r="BF29" s="7" t="e">
        <f t="shared" si="9"/>
        <v>#VALUE!</v>
      </c>
    </row>
    <row r="30" spans="1:58" x14ac:dyDescent="0.25">
      <c r="A30" s="10">
        <v>27</v>
      </c>
      <c r="B30" s="11" t="s">
        <v>67</v>
      </c>
      <c r="C30" s="11" t="s">
        <v>37</v>
      </c>
      <c r="D30" s="11">
        <v>419.07040000000001</v>
      </c>
      <c r="E30" s="11">
        <v>422.28809999999999</v>
      </c>
      <c r="F30" s="13" t="s">
        <v>38</v>
      </c>
      <c r="G30" s="13" t="s">
        <v>39</v>
      </c>
      <c r="H30" s="11"/>
      <c r="I30" s="11"/>
      <c r="J30" s="11"/>
      <c r="K30" s="12" t="str">
        <f>'[1]External Loans Analysis'!G22</f>
        <v>1ST DECEMBER</v>
      </c>
      <c r="L30" s="12">
        <f>'[1]External Loans Analysis'!J22</f>
        <v>0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2" t="str">
        <f>'[1]External Loans Analysis'!G23</f>
        <v>15TH DEC</v>
      </c>
      <c r="AD30" s="12">
        <f>'[1]External Loans Analysis'!J23</f>
        <v>0</v>
      </c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7" t="e">
        <f t="shared" si="2"/>
        <v>#VALUE!</v>
      </c>
      <c r="AS30" s="7">
        <f t="shared" si="2"/>
        <v>0</v>
      </c>
      <c r="AT30" s="7" t="e">
        <f t="shared" si="3"/>
        <v>#VALUE!</v>
      </c>
      <c r="AU30" s="7">
        <f t="shared" si="4"/>
        <v>0</v>
      </c>
      <c r="AV30" s="7">
        <f t="shared" si="4"/>
        <v>0</v>
      </c>
      <c r="AW30" s="7">
        <f t="shared" si="4"/>
        <v>0</v>
      </c>
      <c r="AX30" s="7">
        <f>'[1]External Loans Analysis'!CT30</f>
        <v>0</v>
      </c>
      <c r="AY30" s="7" t="e">
        <f t="shared" si="10"/>
        <v>#VALUE!</v>
      </c>
      <c r="AZ30" s="7">
        <f t="shared" si="11"/>
        <v>0</v>
      </c>
      <c r="BA30" s="7" t="e">
        <f t="shared" si="6"/>
        <v>#VALUE!</v>
      </c>
      <c r="BB30" s="7" t="e">
        <f t="shared" si="7"/>
        <v>#VALUE!</v>
      </c>
      <c r="BC30" s="7">
        <f t="shared" si="12"/>
        <v>0</v>
      </c>
      <c r="BD30" s="7">
        <f t="shared" si="13"/>
        <v>0</v>
      </c>
      <c r="BE30" s="7">
        <f t="shared" si="8"/>
        <v>0</v>
      </c>
      <c r="BF30" s="7" t="e">
        <f t="shared" si="9"/>
        <v>#VALUE!</v>
      </c>
    </row>
    <row r="31" spans="1:58" x14ac:dyDescent="0.25">
      <c r="A31" s="10">
        <v>28</v>
      </c>
      <c r="B31" s="11" t="s">
        <v>68</v>
      </c>
      <c r="C31" s="11" t="s">
        <v>37</v>
      </c>
      <c r="D31" s="11">
        <v>418.49509999999998</v>
      </c>
      <c r="E31" s="11">
        <v>422.28809999999999</v>
      </c>
      <c r="F31" s="13" t="s">
        <v>47</v>
      </c>
      <c r="G31" s="13" t="s">
        <v>48</v>
      </c>
      <c r="H31" s="11"/>
      <c r="I31" s="11"/>
      <c r="J31" s="11"/>
      <c r="K31" s="12"/>
      <c r="L31" s="12"/>
      <c r="M31" s="11"/>
      <c r="N31" s="11" t="str">
        <f>'[1]External Loans Analysis'!F22</f>
        <v>1ST JUNE</v>
      </c>
      <c r="O31" s="11">
        <f>'[1]External Loans Analysis'!I22</f>
        <v>0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 t="str">
        <f>'[1]External Loans Analysis'!F23</f>
        <v>15TH JUNE</v>
      </c>
      <c r="AG31" s="11">
        <f>'[1]External Loans Analysis'!I23</f>
        <v>0</v>
      </c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7" t="e">
        <f t="shared" si="2"/>
        <v>#VALUE!</v>
      </c>
      <c r="AS31" s="7">
        <f t="shared" si="2"/>
        <v>0</v>
      </c>
      <c r="AT31" s="7" t="e">
        <f t="shared" si="3"/>
        <v>#VALUE!</v>
      </c>
      <c r="AU31" s="7">
        <f t="shared" si="4"/>
        <v>0</v>
      </c>
      <c r="AV31" s="7">
        <f t="shared" si="4"/>
        <v>0</v>
      </c>
      <c r="AW31" s="7">
        <f t="shared" si="4"/>
        <v>0</v>
      </c>
      <c r="AX31" s="7">
        <f>'[1]External Loans Analysis'!CT31</f>
        <v>0</v>
      </c>
      <c r="AY31" s="7">
        <f t="shared" si="10"/>
        <v>0</v>
      </c>
      <c r="AZ31" s="7">
        <f t="shared" si="11"/>
        <v>0</v>
      </c>
      <c r="BA31" s="7">
        <f t="shared" si="6"/>
        <v>0</v>
      </c>
      <c r="BB31" s="7">
        <f t="shared" si="7"/>
        <v>0</v>
      </c>
      <c r="BC31" s="7" t="e">
        <f t="shared" si="12"/>
        <v>#VALUE!</v>
      </c>
      <c r="BD31" s="7">
        <f t="shared" si="13"/>
        <v>0</v>
      </c>
      <c r="BE31" s="7" t="e">
        <f t="shared" si="8"/>
        <v>#VALUE!</v>
      </c>
      <c r="BF31" s="7" t="e">
        <f t="shared" si="9"/>
        <v>#VALUE!</v>
      </c>
    </row>
    <row r="32" spans="1:58" x14ac:dyDescent="0.25">
      <c r="A32" s="10">
        <v>29</v>
      </c>
      <c r="B32" s="11" t="s">
        <v>69</v>
      </c>
      <c r="C32" s="11" t="s">
        <v>37</v>
      </c>
      <c r="D32" s="11">
        <v>419.07040000000001</v>
      </c>
      <c r="E32" s="11">
        <v>422.28809999999999</v>
      </c>
      <c r="F32" s="13" t="s">
        <v>38</v>
      </c>
      <c r="G32" s="13" t="s">
        <v>39</v>
      </c>
      <c r="H32" s="11"/>
      <c r="I32" s="11"/>
      <c r="J32" s="11"/>
      <c r="K32" s="12" t="str">
        <f>'[1]External Loans Analysis'!F22</f>
        <v>1ST JUNE</v>
      </c>
      <c r="L32" s="12">
        <f>'[1]External Loans Analysis'!I22</f>
        <v>0</v>
      </c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2" t="str">
        <f>'[1]External Loans Analysis'!F23</f>
        <v>15TH JUNE</v>
      </c>
      <c r="AD32" s="12">
        <f>'[1]External Loans Analysis'!I23</f>
        <v>0</v>
      </c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7" t="e">
        <f t="shared" si="2"/>
        <v>#VALUE!</v>
      </c>
      <c r="AS32" s="7">
        <f t="shared" si="2"/>
        <v>0</v>
      </c>
      <c r="AT32" s="7" t="e">
        <f t="shared" si="3"/>
        <v>#VALUE!</v>
      </c>
      <c r="AU32" s="7">
        <f t="shared" si="4"/>
        <v>0</v>
      </c>
      <c r="AV32" s="7">
        <f t="shared" si="4"/>
        <v>0</v>
      </c>
      <c r="AW32" s="7">
        <f t="shared" si="4"/>
        <v>0</v>
      </c>
      <c r="AX32" s="7">
        <f>'[1]External Loans Analysis'!CT32</f>
        <v>0</v>
      </c>
      <c r="AY32" s="7" t="e">
        <f t="shared" si="10"/>
        <v>#VALUE!</v>
      </c>
      <c r="AZ32" s="7">
        <f t="shared" si="11"/>
        <v>0</v>
      </c>
      <c r="BA32" s="7" t="e">
        <f t="shared" si="6"/>
        <v>#VALUE!</v>
      </c>
      <c r="BB32" s="7" t="e">
        <f t="shared" si="7"/>
        <v>#VALUE!</v>
      </c>
      <c r="BC32" s="7">
        <f t="shared" si="12"/>
        <v>0</v>
      </c>
      <c r="BD32" s="7">
        <f t="shared" si="13"/>
        <v>0</v>
      </c>
      <c r="BE32" s="7">
        <f t="shared" si="8"/>
        <v>0</v>
      </c>
      <c r="BF32" s="7" t="e">
        <f t="shared" si="9"/>
        <v>#VALUE!</v>
      </c>
    </row>
    <row r="33" spans="1:58" x14ac:dyDescent="0.25">
      <c r="A33" s="10">
        <v>30</v>
      </c>
      <c r="B33" s="11" t="s">
        <v>70</v>
      </c>
      <c r="C33" s="11" t="s">
        <v>37</v>
      </c>
      <c r="D33" s="11">
        <v>419.07040000000001</v>
      </c>
      <c r="E33" s="11">
        <v>422.28809999999999</v>
      </c>
      <c r="F33" s="13" t="s">
        <v>38</v>
      </c>
      <c r="G33" s="13" t="s">
        <v>39</v>
      </c>
      <c r="H33" s="11"/>
      <c r="I33" s="11"/>
      <c r="J33" s="11"/>
      <c r="K33" s="12" t="str">
        <f>'[1]External Loans Analysis'!F21</f>
        <v>15TH FEB</v>
      </c>
      <c r="L33" s="12">
        <f>'[1]External Loans Analysis'!I21</f>
        <v>0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2" t="str">
        <f>'[1]External Loans Analysis'!F22</f>
        <v>1ST JUNE</v>
      </c>
      <c r="AD33" s="12">
        <f>'[1]External Loans Analysis'!I22</f>
        <v>0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7" t="e">
        <f t="shared" si="2"/>
        <v>#VALUE!</v>
      </c>
      <c r="AS33" s="7">
        <f t="shared" si="2"/>
        <v>0</v>
      </c>
      <c r="AT33" s="7" t="e">
        <f t="shared" si="3"/>
        <v>#VALUE!</v>
      </c>
      <c r="AU33" s="7">
        <f t="shared" si="4"/>
        <v>0</v>
      </c>
      <c r="AV33" s="7">
        <f t="shared" si="4"/>
        <v>0</v>
      </c>
      <c r="AW33" s="7">
        <f t="shared" si="4"/>
        <v>0</v>
      </c>
      <c r="AX33" s="7">
        <f>'[1]External Loans Analysis'!CT33</f>
        <v>0</v>
      </c>
      <c r="AY33" s="7" t="e">
        <f t="shared" si="10"/>
        <v>#VALUE!</v>
      </c>
      <c r="AZ33" s="7">
        <f t="shared" si="11"/>
        <v>0</v>
      </c>
      <c r="BA33" s="7" t="e">
        <f t="shared" si="6"/>
        <v>#VALUE!</v>
      </c>
      <c r="BB33" s="7" t="e">
        <f t="shared" si="7"/>
        <v>#VALUE!</v>
      </c>
      <c r="BC33" s="7">
        <f t="shared" si="12"/>
        <v>0</v>
      </c>
      <c r="BD33" s="7">
        <f t="shared" si="13"/>
        <v>0</v>
      </c>
      <c r="BE33" s="7">
        <f t="shared" si="8"/>
        <v>0</v>
      </c>
      <c r="BF33" s="7" t="e">
        <f t="shared" si="9"/>
        <v>#VALUE!</v>
      </c>
    </row>
    <row r="34" spans="1:58" x14ac:dyDescent="0.25">
      <c r="A34" s="10">
        <v>31</v>
      </c>
      <c r="B34" s="11" t="s">
        <v>71</v>
      </c>
      <c r="C34" s="11" t="s">
        <v>37</v>
      </c>
      <c r="D34" s="11">
        <v>419.07040000000001</v>
      </c>
      <c r="E34" s="11">
        <v>422.28809999999999</v>
      </c>
      <c r="F34" s="13" t="s">
        <v>38</v>
      </c>
      <c r="G34" s="13" t="s">
        <v>39</v>
      </c>
      <c r="H34" s="11"/>
      <c r="I34" s="11"/>
      <c r="J34" s="11"/>
      <c r="K34" s="12" t="str">
        <f>'[1]External Loans Analysis'!F21</f>
        <v>15TH FEB</v>
      </c>
      <c r="L34" s="12">
        <f>'[1]External Loans Analysis'!I21</f>
        <v>0</v>
      </c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2" t="str">
        <f>'[1]External Loans Analysis'!F22</f>
        <v>1ST JUNE</v>
      </c>
      <c r="AD34" s="12">
        <f>'[1]External Loans Analysis'!I22</f>
        <v>0</v>
      </c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7" t="e">
        <f t="shared" si="2"/>
        <v>#VALUE!</v>
      </c>
      <c r="AS34" s="7">
        <f t="shared" si="2"/>
        <v>0</v>
      </c>
      <c r="AT34" s="7" t="e">
        <f t="shared" si="3"/>
        <v>#VALUE!</v>
      </c>
      <c r="AU34" s="7">
        <f t="shared" si="4"/>
        <v>0</v>
      </c>
      <c r="AV34" s="7">
        <f t="shared" si="4"/>
        <v>0</v>
      </c>
      <c r="AW34" s="7">
        <f t="shared" si="4"/>
        <v>0</v>
      </c>
      <c r="AX34" s="7">
        <f>'[1]External Loans Analysis'!CT34</f>
        <v>0</v>
      </c>
      <c r="AY34" s="7" t="e">
        <f t="shared" si="10"/>
        <v>#VALUE!</v>
      </c>
      <c r="AZ34" s="7">
        <f t="shared" si="11"/>
        <v>0</v>
      </c>
      <c r="BA34" s="7" t="e">
        <f t="shared" si="6"/>
        <v>#VALUE!</v>
      </c>
      <c r="BB34" s="7" t="e">
        <f t="shared" si="7"/>
        <v>#VALUE!</v>
      </c>
      <c r="BC34" s="7">
        <f t="shared" si="12"/>
        <v>0</v>
      </c>
      <c r="BD34" s="7">
        <f t="shared" si="13"/>
        <v>0</v>
      </c>
      <c r="BE34" s="7">
        <f t="shared" si="8"/>
        <v>0</v>
      </c>
      <c r="BF34" s="7" t="e">
        <f t="shared" si="9"/>
        <v>#VALUE!</v>
      </c>
    </row>
    <row r="35" spans="1:58" x14ac:dyDescent="0.25">
      <c r="A35" s="10">
        <v>32</v>
      </c>
      <c r="B35" s="11" t="s">
        <v>72</v>
      </c>
      <c r="C35" s="11" t="s">
        <v>37</v>
      </c>
      <c r="D35" s="11">
        <v>418.49509999999998</v>
      </c>
      <c r="E35" s="11">
        <v>422.28809999999999</v>
      </c>
      <c r="F35" s="13" t="s">
        <v>47</v>
      </c>
      <c r="G35" s="13" t="s">
        <v>48</v>
      </c>
      <c r="H35" s="11"/>
      <c r="I35" s="11"/>
      <c r="J35" s="11"/>
      <c r="K35" s="11"/>
      <c r="L35" s="11"/>
      <c r="M35" s="11"/>
      <c r="N35" s="11" t="str">
        <f>'[1]External Loans Analysis'!G21</f>
        <v>15TH AUGUST</v>
      </c>
      <c r="O35" s="11">
        <f>'[1]External Loans Analysis'!J21</f>
        <v>0</v>
      </c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 t="str">
        <f>'[1]External Loans Analysis'!G22</f>
        <v>1ST DECEMBER</v>
      </c>
      <c r="AG35" s="11">
        <f>'[1]External Loans Analysis'!J22</f>
        <v>0</v>
      </c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7" t="e">
        <f t="shared" si="2"/>
        <v>#VALUE!</v>
      </c>
      <c r="AS35" s="7">
        <f t="shared" si="2"/>
        <v>0</v>
      </c>
      <c r="AT35" s="7" t="e">
        <f t="shared" si="3"/>
        <v>#VALUE!</v>
      </c>
      <c r="AU35" s="7">
        <f t="shared" si="4"/>
        <v>0</v>
      </c>
      <c r="AV35" s="7">
        <f t="shared" si="4"/>
        <v>0</v>
      </c>
      <c r="AW35" s="7">
        <f t="shared" si="4"/>
        <v>0</v>
      </c>
      <c r="AX35" s="7">
        <f>'[1]External Loans Analysis'!CT35</f>
        <v>0</v>
      </c>
      <c r="AY35" s="7">
        <f t="shared" si="10"/>
        <v>0</v>
      </c>
      <c r="AZ35" s="7">
        <f t="shared" si="11"/>
        <v>0</v>
      </c>
      <c r="BA35" s="7">
        <f t="shared" si="6"/>
        <v>0</v>
      </c>
      <c r="BB35" s="7">
        <f t="shared" si="7"/>
        <v>0</v>
      </c>
      <c r="BC35" s="7" t="e">
        <f t="shared" si="12"/>
        <v>#VALUE!</v>
      </c>
      <c r="BD35" s="7">
        <f t="shared" si="13"/>
        <v>0</v>
      </c>
      <c r="BE35" s="7" t="e">
        <f t="shared" si="8"/>
        <v>#VALUE!</v>
      </c>
      <c r="BF35" s="7" t="e">
        <f t="shared" si="9"/>
        <v>#VALUE!</v>
      </c>
    </row>
    <row r="36" spans="1:58" x14ac:dyDescent="0.25">
      <c r="A36" s="10">
        <v>33</v>
      </c>
      <c r="B36" s="11" t="s">
        <v>73</v>
      </c>
      <c r="C36" s="11" t="s">
        <v>25</v>
      </c>
      <c r="D36" s="11">
        <v>306.45</v>
      </c>
      <c r="E36" s="11">
        <v>306.45</v>
      </c>
      <c r="F36" s="11" t="s">
        <v>26</v>
      </c>
      <c r="G36" s="11" t="s">
        <v>27</v>
      </c>
      <c r="H36" s="11"/>
      <c r="I36" s="11"/>
      <c r="J36" s="11"/>
      <c r="K36" s="11"/>
      <c r="L36" s="11"/>
      <c r="M36" s="11"/>
      <c r="N36" s="11"/>
      <c r="O36" s="11"/>
      <c r="P36" s="11"/>
      <c r="Q36" s="11" t="str">
        <f>'[1]External Loans Analysis'!F19</f>
        <v>30TH APRIL</v>
      </c>
      <c r="R36" s="11">
        <f>'[1]External Loans Analysis'!I19</f>
        <v>0</v>
      </c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 t="str">
        <f>'[1]External Loans Analysis'!F20</f>
        <v>30TH APRIL</v>
      </c>
      <c r="AG36" s="11">
        <f>'[1]External Loans Analysis'!I20</f>
        <v>0</v>
      </c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7" t="e">
        <f t="shared" si="2"/>
        <v>#VALUE!</v>
      </c>
      <c r="AS36" s="7">
        <f t="shared" si="2"/>
        <v>0</v>
      </c>
      <c r="AT36" s="7" t="e">
        <f t="shared" si="3"/>
        <v>#VALUE!</v>
      </c>
      <c r="AU36" s="7">
        <f t="shared" si="4"/>
        <v>0</v>
      </c>
      <c r="AV36" s="7">
        <f t="shared" si="4"/>
        <v>0</v>
      </c>
      <c r="AW36" s="7">
        <f t="shared" si="4"/>
        <v>0</v>
      </c>
      <c r="AX36" s="7">
        <f>'[1]External Loans Analysis'!CT36</f>
        <v>0</v>
      </c>
      <c r="AY36" s="7">
        <f t="shared" si="10"/>
        <v>0</v>
      </c>
      <c r="AZ36" s="7">
        <f t="shared" si="11"/>
        <v>0</v>
      </c>
      <c r="BA36" s="7">
        <f t="shared" si="6"/>
        <v>0</v>
      </c>
      <c r="BB36" s="7">
        <f t="shared" si="7"/>
        <v>0</v>
      </c>
      <c r="BC36" s="7">
        <f t="shared" si="12"/>
        <v>0</v>
      </c>
      <c r="BD36" s="7">
        <f t="shared" si="13"/>
        <v>0</v>
      </c>
      <c r="BE36" s="7">
        <f t="shared" si="8"/>
        <v>0</v>
      </c>
      <c r="BF36" s="7">
        <f t="shared" si="9"/>
        <v>0</v>
      </c>
    </row>
    <row r="37" spans="1:58" x14ac:dyDescent="0.25">
      <c r="A37" s="10">
        <v>34</v>
      </c>
      <c r="B37" s="11" t="s">
        <v>74</v>
      </c>
      <c r="C37" s="11" t="s">
        <v>25</v>
      </c>
      <c r="D37" s="11">
        <v>306.5</v>
      </c>
      <c r="E37" s="11">
        <v>306.45</v>
      </c>
      <c r="F37" s="15" t="s">
        <v>75</v>
      </c>
      <c r="G37" s="16" t="s">
        <v>76</v>
      </c>
      <c r="H37" s="11"/>
      <c r="I37" s="11"/>
      <c r="J37" s="11"/>
      <c r="K37" s="11" t="str">
        <f>'[1]External Loans Analysis'!F14</f>
        <v>30TH APRIL</v>
      </c>
      <c r="L37" s="11">
        <f>'[1]External Loans Analysis'!I14</f>
        <v>0</v>
      </c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7" t="e">
        <f t="shared" si="2"/>
        <v>#VALUE!</v>
      </c>
      <c r="AS37" s="7">
        <f t="shared" si="2"/>
        <v>0</v>
      </c>
      <c r="AT37" s="7" t="e">
        <f t="shared" si="3"/>
        <v>#VALUE!</v>
      </c>
      <c r="AU37" s="7">
        <f t="shared" si="4"/>
        <v>0</v>
      </c>
      <c r="AV37" s="7">
        <f t="shared" si="4"/>
        <v>0</v>
      </c>
      <c r="AW37" s="7">
        <f t="shared" si="4"/>
        <v>0</v>
      </c>
      <c r="AX37" s="7">
        <f>'[1]External Loans Analysis'!CT37</f>
        <v>0</v>
      </c>
      <c r="AY37" s="7" t="e">
        <f t="shared" si="10"/>
        <v>#VALUE!</v>
      </c>
      <c r="AZ37" s="7">
        <f t="shared" si="11"/>
        <v>0</v>
      </c>
      <c r="BA37" s="7" t="e">
        <f t="shared" si="6"/>
        <v>#VALUE!</v>
      </c>
      <c r="BB37" s="7" t="e">
        <f t="shared" si="7"/>
        <v>#VALUE!</v>
      </c>
      <c r="BC37" s="7">
        <f t="shared" si="12"/>
        <v>0</v>
      </c>
      <c r="BD37" s="7">
        <f t="shared" si="13"/>
        <v>0</v>
      </c>
      <c r="BE37" s="7">
        <f t="shared" si="8"/>
        <v>0</v>
      </c>
      <c r="BF37" s="7" t="e">
        <f t="shared" si="9"/>
        <v>#VALUE!</v>
      </c>
    </row>
    <row r="38" spans="1:58" x14ac:dyDescent="0.25">
      <c r="A38" s="17">
        <v>35</v>
      </c>
      <c r="B38" s="11" t="s">
        <v>77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7">
        <f t="shared" si="2"/>
        <v>0</v>
      </c>
      <c r="AS38" s="7">
        <f t="shared" si="2"/>
        <v>0</v>
      </c>
      <c r="AT38" s="7">
        <f t="shared" si="3"/>
        <v>0</v>
      </c>
      <c r="AU38" s="7">
        <f t="shared" si="4"/>
        <v>0</v>
      </c>
      <c r="AV38" s="7">
        <f t="shared" si="4"/>
        <v>0</v>
      </c>
      <c r="AW38" s="7">
        <f t="shared" si="4"/>
        <v>0</v>
      </c>
      <c r="AX38" s="7">
        <f>'[1]External Loans Analysis'!CT38</f>
        <v>0</v>
      </c>
      <c r="AY38" s="7">
        <f t="shared" si="10"/>
        <v>0</v>
      </c>
      <c r="AZ38" s="7">
        <f t="shared" si="11"/>
        <v>0</v>
      </c>
      <c r="BA38" s="7">
        <f t="shared" si="6"/>
        <v>0</v>
      </c>
      <c r="BB38" s="7"/>
      <c r="BC38" s="7">
        <f t="shared" si="12"/>
        <v>0</v>
      </c>
      <c r="BD38" s="7">
        <f t="shared" si="13"/>
        <v>0</v>
      </c>
      <c r="BE38" s="7">
        <f t="shared" si="8"/>
        <v>0</v>
      </c>
      <c r="BF38" s="7">
        <f t="shared" si="9"/>
        <v>0</v>
      </c>
    </row>
    <row r="39" spans="1:58" x14ac:dyDescent="0.25">
      <c r="A39" s="18"/>
      <c r="B39" s="19" t="s">
        <v>78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19">
        <f t="shared" si="2"/>
        <v>0</v>
      </c>
      <c r="AS39" s="19">
        <f t="shared" si="2"/>
        <v>0</v>
      </c>
      <c r="AT39" s="19">
        <f t="shared" si="3"/>
        <v>0</v>
      </c>
      <c r="AU39" s="20"/>
      <c r="AV39" s="20"/>
      <c r="AW39" s="20"/>
      <c r="AX39" s="19">
        <f>SUM(AX4:AX38)</f>
        <v>0</v>
      </c>
      <c r="AY39" s="19" t="e">
        <f>SUM(AY4:AY38)</f>
        <v>#VALUE!</v>
      </c>
      <c r="AZ39" s="19">
        <f t="shared" ref="AZ39:BF39" si="14">SUM(AZ4:AZ38)</f>
        <v>0</v>
      </c>
      <c r="BA39" s="19" t="e">
        <f t="shared" si="14"/>
        <v>#VALUE!</v>
      </c>
      <c r="BB39" s="19" t="e">
        <f>SUM(BB4:BB38)</f>
        <v>#VALUE!</v>
      </c>
      <c r="BC39" s="19" t="e">
        <f t="shared" si="14"/>
        <v>#VALUE!</v>
      </c>
      <c r="BD39" s="19">
        <f t="shared" si="14"/>
        <v>0</v>
      </c>
      <c r="BE39" s="19" t="e">
        <f t="shared" si="8"/>
        <v>#VALUE!</v>
      </c>
      <c r="BF39" s="19" t="e">
        <f t="shared" si="9"/>
        <v>#VALUE!</v>
      </c>
    </row>
    <row r="40" spans="1:58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3">
        <f t="shared" si="2"/>
        <v>0</v>
      </c>
      <c r="AS40" s="23">
        <f t="shared" si="2"/>
        <v>0</v>
      </c>
      <c r="AT40" s="23">
        <f t="shared" si="3"/>
        <v>0</v>
      </c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</row>
    <row r="41" spans="1:58" x14ac:dyDescent="0.25">
      <c r="A41" s="24" t="s">
        <v>79</v>
      </c>
      <c r="B41" s="24"/>
      <c r="C41" s="24"/>
      <c r="D41" s="24"/>
      <c r="E41" s="24"/>
      <c r="F41" s="24"/>
      <c r="G41" s="24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3">
        <f t="shared" si="2"/>
        <v>0</v>
      </c>
      <c r="AS41" s="23">
        <f t="shared" si="2"/>
        <v>0</v>
      </c>
      <c r="AT41" s="23">
        <f t="shared" si="3"/>
        <v>0</v>
      </c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</row>
    <row r="42" spans="1:58" x14ac:dyDescent="0.25">
      <c r="A42" s="25" t="s">
        <v>80</v>
      </c>
      <c r="B42" s="26" t="s">
        <v>81</v>
      </c>
      <c r="C42" s="27"/>
      <c r="D42" s="28" t="s">
        <v>82</v>
      </c>
      <c r="E42" s="28"/>
      <c r="F42" s="26" t="s">
        <v>83</v>
      </c>
      <c r="G42" s="29" t="s">
        <v>84</v>
      </c>
      <c r="H42" s="29" t="s">
        <v>85</v>
      </c>
      <c r="I42" s="29" t="s">
        <v>86</v>
      </c>
      <c r="J42" s="30" t="s">
        <v>87</v>
      </c>
      <c r="K42" s="31" t="s">
        <v>88</v>
      </c>
      <c r="L42" s="32"/>
      <c r="M42" s="32"/>
      <c r="N42" s="32"/>
      <c r="O42" s="33"/>
      <c r="P42" s="34"/>
      <c r="Q42" s="35" t="s">
        <v>89</v>
      </c>
      <c r="R42" s="30" t="s">
        <v>90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3" t="e">
        <f t="shared" si="2"/>
        <v>#VALUE!</v>
      </c>
      <c r="AS42" s="23" t="e">
        <f t="shared" si="2"/>
        <v>#VALUE!</v>
      </c>
      <c r="AT42" s="23" t="e">
        <f t="shared" si="3"/>
        <v>#VALUE!</v>
      </c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</row>
    <row r="43" spans="1:58" x14ac:dyDescent="0.25">
      <c r="A43" s="25"/>
      <c r="B43" s="26"/>
      <c r="C43" s="27"/>
      <c r="D43" s="28"/>
      <c r="E43" s="28"/>
      <c r="F43" s="26"/>
      <c r="G43" s="29"/>
      <c r="H43" s="29"/>
      <c r="I43" s="29"/>
      <c r="J43" s="36"/>
      <c r="K43" s="37" t="s">
        <v>21</v>
      </c>
      <c r="L43" s="38"/>
      <c r="M43" s="39"/>
      <c r="N43" s="31" t="s">
        <v>22</v>
      </c>
      <c r="O43" s="32"/>
      <c r="P43" s="33"/>
      <c r="Q43" s="40"/>
      <c r="R43" s="36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3" t="e">
        <f t="shared" si="2"/>
        <v>#VALUE!</v>
      </c>
      <c r="AS43" s="23">
        <f t="shared" si="2"/>
        <v>0</v>
      </c>
      <c r="AT43" s="23" t="e">
        <f t="shared" si="3"/>
        <v>#VALUE!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x14ac:dyDescent="0.25">
      <c r="A44" s="25"/>
      <c r="B44" s="26"/>
      <c r="C44" s="27"/>
      <c r="D44" s="28"/>
      <c r="E44" s="28"/>
      <c r="F44" s="26"/>
      <c r="G44" s="29"/>
      <c r="H44" s="29"/>
      <c r="I44" s="29"/>
      <c r="J44" s="41"/>
      <c r="K44" s="42" t="s">
        <v>91</v>
      </c>
      <c r="L44" s="42" t="s">
        <v>92</v>
      </c>
      <c r="M44" s="42" t="s">
        <v>93</v>
      </c>
      <c r="N44" s="42" t="s">
        <v>91</v>
      </c>
      <c r="O44" s="42" t="s">
        <v>92</v>
      </c>
      <c r="P44" s="42" t="s">
        <v>93</v>
      </c>
      <c r="Q44" s="43"/>
      <c r="R44" s="41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</row>
    <row r="45" spans="1:58" x14ac:dyDescent="0.25">
      <c r="A45" s="45"/>
      <c r="B45" s="46"/>
      <c r="C45" s="46"/>
      <c r="D45" s="47" t="s">
        <v>94</v>
      </c>
      <c r="E45" s="47" t="s">
        <v>95</v>
      </c>
      <c r="F45" s="48" t="s">
        <v>96</v>
      </c>
      <c r="G45" s="49" t="s">
        <v>97</v>
      </c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</row>
    <row r="46" spans="1:58" x14ac:dyDescent="0.25">
      <c r="A46" s="45"/>
      <c r="B46" s="50"/>
      <c r="C46" s="50"/>
      <c r="D46" s="51"/>
      <c r="E46" s="51"/>
      <c r="F46" s="48"/>
      <c r="G46" s="52"/>
      <c r="H46" s="52"/>
      <c r="I46" s="53" t="s">
        <v>98</v>
      </c>
      <c r="J46" s="53"/>
      <c r="K46" s="53" t="s">
        <v>98</v>
      </c>
      <c r="L46" s="53" t="s">
        <v>98</v>
      </c>
      <c r="M46" s="53" t="s">
        <v>98</v>
      </c>
      <c r="N46" s="53" t="s">
        <v>98</v>
      </c>
      <c r="O46" s="53" t="s">
        <v>98</v>
      </c>
      <c r="P46" s="53" t="s">
        <v>98</v>
      </c>
      <c r="Q46" s="53" t="s">
        <v>98</v>
      </c>
      <c r="R46" s="5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</row>
    <row r="47" spans="1:58" ht="85.5" x14ac:dyDescent="0.25">
      <c r="A47" s="54">
        <v>1</v>
      </c>
      <c r="B47" s="55" t="s">
        <v>99</v>
      </c>
      <c r="C47" s="55" t="s">
        <v>100</v>
      </c>
      <c r="D47" s="56">
        <v>43831</v>
      </c>
      <c r="E47" s="56">
        <v>45473</v>
      </c>
      <c r="F47" s="57">
        <v>0.14000000000000001</v>
      </c>
      <c r="G47" s="55">
        <v>0</v>
      </c>
      <c r="H47" s="55" t="s">
        <v>101</v>
      </c>
      <c r="I47" s="58">
        <v>14171257707.036661</v>
      </c>
      <c r="J47" s="58">
        <f>'[2]External Loans Analysis'!AA47</f>
        <v>0</v>
      </c>
      <c r="K47" s="58"/>
      <c r="L47" s="58">
        <f>'[2]External Loans Analysis'!F59</f>
        <v>0.14000000000000001</v>
      </c>
      <c r="M47" s="58"/>
      <c r="N47" s="58"/>
      <c r="O47" s="58">
        <f>'[2]External Loans Analysis'!I59</f>
        <v>20312499999.950001</v>
      </c>
      <c r="P47" s="58"/>
      <c r="Q47" s="58">
        <f>L47+ O47</f>
        <v>20312500000.09</v>
      </c>
      <c r="R47" s="58">
        <f>J47-L47</f>
        <v>-0.14000000000000001</v>
      </c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</row>
    <row r="48" spans="1:58" ht="114" x14ac:dyDescent="0.25">
      <c r="A48" s="54">
        <v>2</v>
      </c>
      <c r="B48" s="55" t="s">
        <v>99</v>
      </c>
      <c r="C48" s="59" t="s">
        <v>102</v>
      </c>
      <c r="D48" s="56">
        <v>43872</v>
      </c>
      <c r="E48" s="56">
        <v>45657</v>
      </c>
      <c r="F48" s="57">
        <v>0.14000000000000001</v>
      </c>
      <c r="G48" s="55">
        <v>1</v>
      </c>
      <c r="H48" s="55" t="s">
        <v>103</v>
      </c>
      <c r="I48" s="58">
        <v>5000000000</v>
      </c>
      <c r="J48" s="58">
        <f>'[2]External Loans Analysis'!AA48</f>
        <v>0</v>
      </c>
      <c r="K48" s="58"/>
      <c r="L48" s="58">
        <f>'[2]External Loans Analysis'!F59</f>
        <v>0.14000000000000001</v>
      </c>
      <c r="M48" s="58"/>
      <c r="N48" s="58"/>
      <c r="O48" s="58">
        <f>'[2]External Loans Analysis'!I59</f>
        <v>20312499999.950001</v>
      </c>
      <c r="P48" s="58"/>
      <c r="Q48" s="58">
        <f t="shared" ref="Q48:Q63" si="15">L48+ O48</f>
        <v>20312500000.09</v>
      </c>
      <c r="R48" s="58">
        <f t="shared" ref="R48:R64" si="16">J48-L48</f>
        <v>-0.14000000000000001</v>
      </c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</row>
    <row r="49" spans="1:58" ht="114" x14ac:dyDescent="0.25">
      <c r="A49" s="54">
        <v>3</v>
      </c>
      <c r="B49" s="61" t="s">
        <v>104</v>
      </c>
      <c r="C49" s="59" t="s">
        <v>102</v>
      </c>
      <c r="D49" s="56">
        <v>43831</v>
      </c>
      <c r="E49" s="56">
        <v>45473</v>
      </c>
      <c r="F49" s="57">
        <v>0.14000000000000001</v>
      </c>
      <c r="G49" s="59">
        <v>0</v>
      </c>
      <c r="H49" s="59" t="s">
        <v>101</v>
      </c>
      <c r="I49" s="61">
        <v>1500000000.0500002</v>
      </c>
      <c r="J49" s="58">
        <f>'[2]External Loans Analysis'!AA49</f>
        <v>0</v>
      </c>
      <c r="K49" s="58"/>
      <c r="L49" s="58">
        <f>'[2]External Loans Analysis'!F59</f>
        <v>0.14000000000000001</v>
      </c>
      <c r="M49" s="58"/>
      <c r="N49" s="58"/>
      <c r="O49" s="58">
        <f>'[2]External Loans Analysis'!I59</f>
        <v>20312499999.950001</v>
      </c>
      <c r="P49" s="58"/>
      <c r="Q49" s="58">
        <f t="shared" si="15"/>
        <v>20312500000.09</v>
      </c>
      <c r="R49" s="58">
        <f t="shared" si="16"/>
        <v>-0.14000000000000001</v>
      </c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</row>
    <row r="50" spans="1:58" ht="114" x14ac:dyDescent="0.25">
      <c r="A50" s="54">
        <v>4</v>
      </c>
      <c r="B50" s="61" t="s">
        <v>105</v>
      </c>
      <c r="C50" s="59" t="s">
        <v>102</v>
      </c>
      <c r="D50" s="56">
        <v>43831</v>
      </c>
      <c r="E50" s="56">
        <v>45473</v>
      </c>
      <c r="F50" s="57">
        <v>0.14000000000000001</v>
      </c>
      <c r="G50" s="59">
        <v>0</v>
      </c>
      <c r="H50" s="59" t="s">
        <v>101</v>
      </c>
      <c r="I50" s="61">
        <v>2638888888.8744454</v>
      </c>
      <c r="J50" s="58">
        <f>'[2]External Loans Analysis'!AA50</f>
        <v>0</v>
      </c>
      <c r="K50" s="58"/>
      <c r="L50" s="58">
        <f>'[2]External Loans Analysis'!F59</f>
        <v>0.14000000000000001</v>
      </c>
      <c r="M50" s="58"/>
      <c r="N50" s="58"/>
      <c r="O50" s="58">
        <f>'[2]External Loans Analysis'!I59</f>
        <v>20312499999.950001</v>
      </c>
      <c r="P50" s="58"/>
      <c r="Q50" s="58">
        <f t="shared" si="15"/>
        <v>20312500000.09</v>
      </c>
      <c r="R50" s="58">
        <f t="shared" si="16"/>
        <v>-0.14000000000000001</v>
      </c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</row>
    <row r="51" spans="1:58" ht="114" x14ac:dyDescent="0.25">
      <c r="A51" s="54">
        <v>5</v>
      </c>
      <c r="B51" s="58" t="s">
        <v>106</v>
      </c>
      <c r="C51" s="59" t="s">
        <v>102</v>
      </c>
      <c r="D51" s="56">
        <v>43831</v>
      </c>
      <c r="E51" s="56">
        <v>45473</v>
      </c>
      <c r="F51" s="57">
        <v>0.14000000000000001</v>
      </c>
      <c r="G51" s="55">
        <v>0</v>
      </c>
      <c r="H51" s="55" t="s">
        <v>101</v>
      </c>
      <c r="I51" s="58">
        <v>9090277778.1800003</v>
      </c>
      <c r="J51" s="58">
        <f>'[2]External Loans Analysis'!AA52</f>
        <v>0</v>
      </c>
      <c r="K51" s="58"/>
      <c r="L51" s="58">
        <f>'[2]External Loans Analysis'!F59</f>
        <v>0.14000000000000001</v>
      </c>
      <c r="M51" s="58"/>
      <c r="N51" s="58"/>
      <c r="O51" s="58">
        <f>'[2]External Loans Analysis'!I59</f>
        <v>20312499999.950001</v>
      </c>
      <c r="P51" s="58"/>
      <c r="Q51" s="58">
        <f t="shared" si="15"/>
        <v>20312500000.09</v>
      </c>
      <c r="R51" s="58">
        <f t="shared" si="16"/>
        <v>-0.14000000000000001</v>
      </c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</row>
    <row r="52" spans="1:58" ht="114" x14ac:dyDescent="0.25">
      <c r="A52" s="54">
        <v>6</v>
      </c>
      <c r="B52" s="58" t="s">
        <v>106</v>
      </c>
      <c r="C52" s="59" t="s">
        <v>102</v>
      </c>
      <c r="D52" s="56">
        <v>43868</v>
      </c>
      <c r="E52" s="56">
        <v>45657</v>
      </c>
      <c r="F52" s="57">
        <v>0.14000000000000001</v>
      </c>
      <c r="G52" s="55">
        <v>1</v>
      </c>
      <c r="H52" s="55" t="s">
        <v>103</v>
      </c>
      <c r="I52" s="58">
        <v>15000000000</v>
      </c>
      <c r="J52" s="58">
        <f>'[2]External Loans Analysis'!AA53</f>
        <v>0</v>
      </c>
      <c r="K52" s="58"/>
      <c r="L52" s="58">
        <f>'[2]External Loans Analysis'!F59</f>
        <v>0.14000000000000001</v>
      </c>
      <c r="M52" s="58"/>
      <c r="N52" s="58"/>
      <c r="O52" s="58">
        <f>'[2]External Loans Analysis'!I59</f>
        <v>20312499999.950001</v>
      </c>
      <c r="P52" s="58"/>
      <c r="Q52" s="58">
        <f t="shared" si="15"/>
        <v>20312500000.09</v>
      </c>
      <c r="R52" s="58">
        <f t="shared" si="16"/>
        <v>-0.14000000000000001</v>
      </c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</row>
    <row r="53" spans="1:58" ht="114" x14ac:dyDescent="0.25">
      <c r="A53" s="54">
        <v>7</v>
      </c>
      <c r="B53" s="55" t="s">
        <v>107</v>
      </c>
      <c r="C53" s="59" t="s">
        <v>102</v>
      </c>
      <c r="D53" s="62">
        <v>43805</v>
      </c>
      <c r="E53" s="62">
        <v>45657</v>
      </c>
      <c r="F53" s="57">
        <v>0.14000000000000001</v>
      </c>
      <c r="G53" s="55">
        <v>1</v>
      </c>
      <c r="H53" s="55" t="s">
        <v>103</v>
      </c>
      <c r="I53" s="63">
        <v>10000000000</v>
      </c>
      <c r="J53" s="58">
        <f>'[2]External Loans Analysis'!AA55</f>
        <v>0</v>
      </c>
      <c r="K53" s="58"/>
      <c r="L53" s="58">
        <f>'[2]External Loans Analysis'!F59</f>
        <v>0.14000000000000001</v>
      </c>
      <c r="M53" s="58"/>
      <c r="N53" s="58"/>
      <c r="O53" s="58">
        <f>'[2]External Loans Analysis'!I59</f>
        <v>20312499999.950001</v>
      </c>
      <c r="P53" s="58"/>
      <c r="Q53" s="58">
        <f t="shared" si="15"/>
        <v>20312500000.09</v>
      </c>
      <c r="R53" s="58">
        <f t="shared" si="16"/>
        <v>-0.14000000000000001</v>
      </c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</row>
    <row r="54" spans="1:58" ht="85.5" x14ac:dyDescent="0.25">
      <c r="A54" s="54">
        <v>8</v>
      </c>
      <c r="B54" s="55" t="s">
        <v>107</v>
      </c>
      <c r="C54" s="55" t="s">
        <v>100</v>
      </c>
      <c r="D54" s="56">
        <v>43831</v>
      </c>
      <c r="E54" s="56">
        <v>45473</v>
      </c>
      <c r="F54" s="57">
        <v>0.14000000000000001</v>
      </c>
      <c r="G54" s="55">
        <v>0</v>
      </c>
      <c r="H54" s="55" t="s">
        <v>101</v>
      </c>
      <c r="I54" s="58">
        <v>20312499999.950001</v>
      </c>
      <c r="J54" s="58">
        <f>'[2]External Loans Analysis'!AA56</f>
        <v>0</v>
      </c>
      <c r="K54" s="58"/>
      <c r="L54" s="58">
        <f>'[2]External Loans Analysis'!F59</f>
        <v>0.14000000000000001</v>
      </c>
      <c r="M54" s="58"/>
      <c r="N54" s="58"/>
      <c r="O54" s="58">
        <f>'[2]External Loans Analysis'!I59</f>
        <v>20312499999.950001</v>
      </c>
      <c r="P54" s="58"/>
      <c r="Q54" s="58">
        <f t="shared" si="15"/>
        <v>20312500000.09</v>
      </c>
      <c r="R54" s="58">
        <f t="shared" si="16"/>
        <v>-0.14000000000000001</v>
      </c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</row>
    <row r="55" spans="1:58" ht="114" x14ac:dyDescent="0.25">
      <c r="A55" s="54">
        <v>9</v>
      </c>
      <c r="B55" s="55" t="s">
        <v>108</v>
      </c>
      <c r="C55" s="55" t="s">
        <v>102</v>
      </c>
      <c r="D55" s="56">
        <v>43831</v>
      </c>
      <c r="E55" s="56">
        <v>45473</v>
      </c>
      <c r="F55" s="57">
        <v>0.14000000000000001</v>
      </c>
      <c r="G55" s="55">
        <v>0</v>
      </c>
      <c r="H55" s="55" t="s">
        <v>101</v>
      </c>
      <c r="I55" s="58">
        <v>1124008422.7999997</v>
      </c>
      <c r="J55" s="58">
        <f>'[2]External Loans Analysis'!AA57</f>
        <v>0</v>
      </c>
      <c r="K55" s="61"/>
      <c r="L55" s="61">
        <f>'[2]External Loans Analysis'!F59</f>
        <v>0.14000000000000001</v>
      </c>
      <c r="M55" s="61"/>
      <c r="N55" s="61"/>
      <c r="O55" s="61">
        <f>'[2]External Loans Analysis'!I59</f>
        <v>20312499999.950001</v>
      </c>
      <c r="P55" s="61"/>
      <c r="Q55" s="58">
        <f t="shared" si="15"/>
        <v>20312500000.09</v>
      </c>
      <c r="R55" s="58">
        <f t="shared" si="16"/>
        <v>-0.14000000000000001</v>
      </c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</row>
    <row r="56" spans="1:58" ht="85.5" x14ac:dyDescent="0.25">
      <c r="A56" s="54">
        <v>10</v>
      </c>
      <c r="B56" s="55" t="s">
        <v>109</v>
      </c>
      <c r="C56" s="55" t="s">
        <v>100</v>
      </c>
      <c r="D56" s="56">
        <v>43831</v>
      </c>
      <c r="E56" s="56">
        <v>45473</v>
      </c>
      <c r="F56" s="57">
        <v>0.14000000000000001</v>
      </c>
      <c r="G56" s="55">
        <v>0</v>
      </c>
      <c r="H56" s="55" t="s">
        <v>101</v>
      </c>
      <c r="I56" s="58">
        <v>11666666666.509996</v>
      </c>
      <c r="J56" s="58">
        <f>'[2]External Loans Analysis'!AA58</f>
        <v>0</v>
      </c>
      <c r="K56" s="61"/>
      <c r="L56" s="61">
        <f>'[2]External Loans Analysis'!F59</f>
        <v>0.14000000000000001</v>
      </c>
      <c r="M56" s="61"/>
      <c r="N56" s="61"/>
      <c r="O56" s="61">
        <f>'[2]External Loans Analysis'!I59</f>
        <v>20312499999.950001</v>
      </c>
      <c r="P56" s="61"/>
      <c r="Q56" s="58">
        <f t="shared" si="15"/>
        <v>20312500000.09</v>
      </c>
      <c r="R56" s="58">
        <f>J56-L56</f>
        <v>-0.14000000000000001</v>
      </c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</row>
    <row r="57" spans="1:58" ht="114" x14ac:dyDescent="0.25">
      <c r="A57" s="54">
        <v>11</v>
      </c>
      <c r="B57" s="55" t="s">
        <v>110</v>
      </c>
      <c r="C57" s="59" t="s">
        <v>102</v>
      </c>
      <c r="D57" s="56">
        <v>43868</v>
      </c>
      <c r="E57" s="56">
        <v>44196</v>
      </c>
      <c r="F57" s="57">
        <v>0.14000000000000001</v>
      </c>
      <c r="G57" s="55">
        <v>1</v>
      </c>
      <c r="H57" s="55" t="s">
        <v>103</v>
      </c>
      <c r="I57" s="58">
        <v>10000000000</v>
      </c>
      <c r="J57" s="58">
        <f>'[2]External Loans Analysis'!AA59</f>
        <v>0</v>
      </c>
      <c r="K57" s="61"/>
      <c r="L57" s="61">
        <f>'[2]External Loans Analysis'!F59</f>
        <v>0.14000000000000001</v>
      </c>
      <c r="M57" s="61"/>
      <c r="N57" s="61"/>
      <c r="O57" s="61">
        <f>'[2]External Loans Analysis'!I59</f>
        <v>20312499999.950001</v>
      </c>
      <c r="P57" s="61"/>
      <c r="Q57" s="58">
        <f t="shared" si="15"/>
        <v>20312500000.09</v>
      </c>
      <c r="R57" s="58">
        <f t="shared" si="16"/>
        <v>-0.14000000000000001</v>
      </c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</row>
    <row r="58" spans="1:58" ht="114" x14ac:dyDescent="0.25">
      <c r="A58" s="54">
        <v>12</v>
      </c>
      <c r="B58" s="55" t="s">
        <v>111</v>
      </c>
      <c r="C58" s="55" t="s">
        <v>112</v>
      </c>
      <c r="D58" s="56">
        <v>43831</v>
      </c>
      <c r="E58" s="56">
        <v>45473</v>
      </c>
      <c r="F58" s="57">
        <v>0.14000000000000001</v>
      </c>
      <c r="G58" s="55">
        <v>0</v>
      </c>
      <c r="H58" s="55" t="s">
        <v>101</v>
      </c>
      <c r="I58" s="58">
        <v>8300837630.6099997</v>
      </c>
      <c r="J58" s="58">
        <f>'[2]External Loans Analysis'!AA60</f>
        <v>0</v>
      </c>
      <c r="K58" s="58"/>
      <c r="L58" s="58">
        <f>'[2]External Loans Analysis'!F59</f>
        <v>0.14000000000000001</v>
      </c>
      <c r="M58" s="58"/>
      <c r="N58" s="58"/>
      <c r="O58" s="58">
        <f>'[2]External Loans Analysis'!I59</f>
        <v>20312499999.950001</v>
      </c>
      <c r="P58" s="58"/>
      <c r="Q58" s="58">
        <f t="shared" si="15"/>
        <v>20312500000.09</v>
      </c>
      <c r="R58" s="58">
        <f t="shared" si="16"/>
        <v>-0.14000000000000001</v>
      </c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</row>
    <row r="59" spans="1:58" ht="114" x14ac:dyDescent="0.25">
      <c r="A59" s="54">
        <v>13</v>
      </c>
      <c r="B59" s="55" t="s">
        <v>113</v>
      </c>
      <c r="C59" s="59" t="s">
        <v>102</v>
      </c>
      <c r="D59" s="62">
        <v>43805</v>
      </c>
      <c r="E59" s="62">
        <v>45602</v>
      </c>
      <c r="F59" s="57">
        <v>0.14000000000000001</v>
      </c>
      <c r="G59" s="55">
        <v>1</v>
      </c>
      <c r="H59" s="55" t="s">
        <v>103</v>
      </c>
      <c r="I59" s="63">
        <v>7500000000</v>
      </c>
      <c r="J59" s="58">
        <f>'[2]External Loans Analysis'!AA61</f>
        <v>0</v>
      </c>
      <c r="K59" s="58"/>
      <c r="L59" s="58">
        <f>'[2]External Loans Analysis'!F59</f>
        <v>0.14000000000000001</v>
      </c>
      <c r="M59" s="58"/>
      <c r="N59" s="58"/>
      <c r="O59" s="58">
        <f>'[2]External Loans Analysis'!I59</f>
        <v>20312499999.950001</v>
      </c>
      <c r="P59" s="58"/>
      <c r="Q59" s="58">
        <f t="shared" si="15"/>
        <v>20312500000.09</v>
      </c>
      <c r="R59" s="58">
        <f t="shared" si="16"/>
        <v>-0.14000000000000001</v>
      </c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</row>
    <row r="60" spans="1:58" ht="142.5" x14ac:dyDescent="0.25">
      <c r="A60" s="54">
        <v>14</v>
      </c>
      <c r="B60" s="55" t="s">
        <v>114</v>
      </c>
      <c r="C60" s="55" t="s">
        <v>115</v>
      </c>
      <c r="D60" s="56">
        <v>43831</v>
      </c>
      <c r="E60" s="56">
        <v>45473</v>
      </c>
      <c r="F60" s="57">
        <v>0.14000000000000001</v>
      </c>
      <c r="G60" s="55">
        <v>0</v>
      </c>
      <c r="H60" s="55" t="s">
        <v>101</v>
      </c>
      <c r="I60" s="58">
        <v>3333333333.4200001</v>
      </c>
      <c r="J60" s="58">
        <f>'[2]External Loans Analysis'!AA62</f>
        <v>0</v>
      </c>
      <c r="K60" s="58"/>
      <c r="L60" s="58">
        <f>'[2]External Loans Analysis'!F59</f>
        <v>0.14000000000000001</v>
      </c>
      <c r="M60" s="58"/>
      <c r="N60" s="58"/>
      <c r="O60" s="58">
        <f>'[2]External Loans Analysis'!I59</f>
        <v>20312499999.950001</v>
      </c>
      <c r="P60" s="58"/>
      <c r="Q60" s="58">
        <f t="shared" si="15"/>
        <v>20312500000.09</v>
      </c>
      <c r="R60" s="58">
        <f t="shared" si="16"/>
        <v>-0.14000000000000001</v>
      </c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</row>
    <row r="61" spans="1:58" ht="114" x14ac:dyDescent="0.25">
      <c r="A61" s="54">
        <v>15</v>
      </c>
      <c r="B61" s="55" t="s">
        <v>114</v>
      </c>
      <c r="C61" s="59" t="s">
        <v>102</v>
      </c>
      <c r="D61" s="62">
        <v>43805</v>
      </c>
      <c r="E61" s="62">
        <v>45657</v>
      </c>
      <c r="F61" s="57">
        <v>0.14000000000000001</v>
      </c>
      <c r="G61" s="55">
        <v>1</v>
      </c>
      <c r="H61" s="55" t="s">
        <v>103</v>
      </c>
      <c r="I61" s="63">
        <v>21500000000</v>
      </c>
      <c r="J61" s="58">
        <f>'[2]External Loans Analysis'!AA64</f>
        <v>0</v>
      </c>
      <c r="K61" s="58"/>
      <c r="L61" s="58">
        <f>'[2]External Loans Analysis'!F59</f>
        <v>0.14000000000000001</v>
      </c>
      <c r="M61" s="58"/>
      <c r="N61" s="58"/>
      <c r="O61" s="58">
        <f>'[2]External Loans Analysis'!I59</f>
        <v>20312499999.950001</v>
      </c>
      <c r="P61" s="58"/>
      <c r="Q61" s="58">
        <f t="shared" si="15"/>
        <v>20312500000.09</v>
      </c>
      <c r="R61" s="58">
        <f t="shared" si="16"/>
        <v>-0.14000000000000001</v>
      </c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</row>
    <row r="62" spans="1:58" ht="114" x14ac:dyDescent="0.25">
      <c r="A62" s="54">
        <v>16</v>
      </c>
      <c r="B62" s="63" t="s">
        <v>116</v>
      </c>
      <c r="C62" s="59" t="s">
        <v>102</v>
      </c>
      <c r="D62" s="62">
        <v>43805</v>
      </c>
      <c r="E62" s="62">
        <v>45657</v>
      </c>
      <c r="F62" s="57">
        <v>0.14000000000000001</v>
      </c>
      <c r="G62" s="55">
        <v>1</v>
      </c>
      <c r="H62" s="55" t="s">
        <v>103</v>
      </c>
      <c r="I62" s="63">
        <v>3500000000</v>
      </c>
      <c r="J62" s="58">
        <f>'[2]External Loans Analysis'!AA65</f>
        <v>0</v>
      </c>
      <c r="K62" s="58"/>
      <c r="L62" s="58">
        <f>'[2]External Loans Analysis'!F59</f>
        <v>0.14000000000000001</v>
      </c>
      <c r="M62" s="58"/>
      <c r="N62" s="58"/>
      <c r="O62" s="58">
        <f>'[2]External Loans Analysis'!I59</f>
        <v>20312499999.950001</v>
      </c>
      <c r="P62" s="58"/>
      <c r="Q62" s="58">
        <f t="shared" si="15"/>
        <v>20312500000.09</v>
      </c>
      <c r="R62" s="58">
        <f t="shared" si="16"/>
        <v>-0.14000000000000001</v>
      </c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</row>
    <row r="63" spans="1:58" ht="114" x14ac:dyDescent="0.25">
      <c r="A63" s="54">
        <v>17</v>
      </c>
      <c r="B63" s="58" t="s">
        <v>117</v>
      </c>
      <c r="C63" s="59" t="s">
        <v>102</v>
      </c>
      <c r="D63" s="62">
        <v>43805</v>
      </c>
      <c r="E63" s="62">
        <v>45657</v>
      </c>
      <c r="F63" s="57">
        <v>0.14000000000000001</v>
      </c>
      <c r="G63" s="55">
        <v>1</v>
      </c>
      <c r="H63" s="55" t="s">
        <v>103</v>
      </c>
      <c r="I63" s="63">
        <v>11500000000</v>
      </c>
      <c r="J63" s="58">
        <f>'[2]External Loans Analysis'!AA67</f>
        <v>0</v>
      </c>
      <c r="K63" s="58"/>
      <c r="L63" s="58">
        <f>'[2]External Loans Analysis'!F59</f>
        <v>0.14000000000000001</v>
      </c>
      <c r="M63" s="58"/>
      <c r="N63" s="58"/>
      <c r="O63" s="58">
        <f>'[2]External Loans Analysis'!I59</f>
        <v>20312499999.950001</v>
      </c>
      <c r="P63" s="58"/>
      <c r="Q63" s="58">
        <f t="shared" si="15"/>
        <v>20312500000.09</v>
      </c>
      <c r="R63" s="58">
        <f t="shared" si="16"/>
        <v>-0.14000000000000001</v>
      </c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</row>
    <row r="64" spans="1:58" ht="114" x14ac:dyDescent="0.25">
      <c r="A64" s="54">
        <v>18</v>
      </c>
      <c r="B64" s="58" t="s">
        <v>117</v>
      </c>
      <c r="C64" s="59" t="s">
        <v>102</v>
      </c>
      <c r="D64" s="56">
        <v>43831</v>
      </c>
      <c r="E64" s="56">
        <v>45473</v>
      </c>
      <c r="F64" s="57">
        <v>0.14000000000000001</v>
      </c>
      <c r="G64" s="55">
        <v>0</v>
      </c>
      <c r="H64" s="55" t="s">
        <v>101</v>
      </c>
      <c r="I64" s="58">
        <v>22683333333.290001</v>
      </c>
      <c r="J64" s="58">
        <f>'[2]External Loans Analysis'!AA68</f>
        <v>0</v>
      </c>
      <c r="K64" s="58"/>
      <c r="L64" s="58">
        <f>'[2]External Loans Analysis'!F59</f>
        <v>0.14000000000000001</v>
      </c>
      <c r="M64" s="58"/>
      <c r="N64" s="58"/>
      <c r="O64" s="58">
        <f>'[2]External Loans Analysis'!I59</f>
        <v>20312499999.950001</v>
      </c>
      <c r="P64" s="58"/>
      <c r="Q64" s="58">
        <f>L64+ O64</f>
        <v>20312500000.09</v>
      </c>
      <c r="R64" s="58">
        <f t="shared" si="16"/>
        <v>-0.14000000000000001</v>
      </c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</row>
    <row r="65" spans="1:58" ht="99.75" x14ac:dyDescent="0.25">
      <c r="A65" s="54"/>
      <c r="B65" s="55"/>
      <c r="C65" s="55" t="s">
        <v>118</v>
      </c>
      <c r="D65" s="56"/>
      <c r="E65" s="56"/>
      <c r="F65" s="57"/>
      <c r="G65" s="55"/>
      <c r="H65" s="55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</row>
    <row r="66" spans="1:58" x14ac:dyDescent="0.25">
      <c r="A66" s="64"/>
      <c r="B66" s="65"/>
      <c r="C66" s="65"/>
      <c r="D66" s="66"/>
      <c r="E66" s="66"/>
      <c r="F66" s="53"/>
      <c r="G66" s="65"/>
      <c r="H66" s="65"/>
      <c r="I66" s="46"/>
      <c r="J66" s="46">
        <f t="shared" ref="J66:R66" si="17">SUM(J47:J65)</f>
        <v>0</v>
      </c>
      <c r="K66" s="46">
        <f t="shared" si="17"/>
        <v>0</v>
      </c>
      <c r="L66" s="46">
        <f t="shared" si="17"/>
        <v>2.5200000000000014</v>
      </c>
      <c r="M66" s="46">
        <f t="shared" si="17"/>
        <v>0</v>
      </c>
      <c r="N66" s="46">
        <f t="shared" si="17"/>
        <v>0</v>
      </c>
      <c r="O66" s="46">
        <f t="shared" si="17"/>
        <v>365624999999.1001</v>
      </c>
      <c r="P66" s="46">
        <f t="shared" si="17"/>
        <v>0</v>
      </c>
      <c r="Q66" s="46">
        <f t="shared" si="17"/>
        <v>365625000001.62012</v>
      </c>
      <c r="R66" s="46">
        <f t="shared" si="17"/>
        <v>-2.5200000000000014</v>
      </c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</row>
    <row r="67" spans="1:58" x14ac:dyDescent="0.25">
      <c r="A67" s="54"/>
      <c r="B67" s="67"/>
      <c r="C67" s="67"/>
      <c r="D67" s="68"/>
      <c r="E67" s="68"/>
      <c r="F67" s="69"/>
      <c r="G67" s="67"/>
      <c r="H67" s="70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</row>
    <row r="68" spans="1:58" x14ac:dyDescent="0.25">
      <c r="A68" s="71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</row>
    <row r="69" spans="1:58" x14ac:dyDescent="0.25">
      <c r="A69" s="71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</row>
    <row r="70" spans="1:58" x14ac:dyDescent="0.25">
      <c r="A70" s="72" t="s">
        <v>119</v>
      </c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5" t="s">
        <v>120</v>
      </c>
      <c r="AB70" s="74"/>
      <c r="AC70" s="74"/>
      <c r="AD70" s="74"/>
      <c r="AE70" s="74"/>
      <c r="AF70" s="74"/>
      <c r="AG70" s="74"/>
      <c r="AH70" s="74"/>
      <c r="AI70" s="76"/>
      <c r="AJ70" s="77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</row>
    <row r="71" spans="1:58" x14ac:dyDescent="0.25">
      <c r="A71" s="78" t="s">
        <v>80</v>
      </c>
      <c r="B71" s="78" t="s">
        <v>81</v>
      </c>
      <c r="C71" s="79"/>
      <c r="D71" s="78" t="s">
        <v>82</v>
      </c>
      <c r="E71" s="78"/>
      <c r="F71" s="78" t="s">
        <v>83</v>
      </c>
      <c r="G71" s="80" t="s">
        <v>121</v>
      </c>
      <c r="H71" s="80"/>
      <c r="I71" s="81" t="s">
        <v>84</v>
      </c>
      <c r="J71" s="81" t="s">
        <v>85</v>
      </c>
      <c r="K71" s="81" t="s">
        <v>86</v>
      </c>
      <c r="L71" s="82" t="s">
        <v>122</v>
      </c>
      <c r="M71" s="83" t="s">
        <v>123</v>
      </c>
      <c r="N71" s="84"/>
      <c r="O71" s="84"/>
      <c r="P71" s="84"/>
      <c r="Q71" s="85"/>
      <c r="R71" s="86"/>
      <c r="S71" s="75" t="s">
        <v>120</v>
      </c>
      <c r="T71" s="82" t="s">
        <v>124</v>
      </c>
      <c r="U71" s="83" t="s">
        <v>125</v>
      </c>
      <c r="V71" s="84"/>
      <c r="W71" s="84"/>
      <c r="X71" s="84"/>
      <c r="Y71" s="85"/>
      <c r="Z71" s="86"/>
      <c r="AA71" s="87"/>
      <c r="AB71" s="82" t="s">
        <v>87</v>
      </c>
      <c r="AC71" s="83" t="s">
        <v>88</v>
      </c>
      <c r="AD71" s="84"/>
      <c r="AE71" s="84"/>
      <c r="AF71" s="84"/>
      <c r="AG71" s="85"/>
      <c r="AH71" s="86"/>
      <c r="AI71" s="88" t="s">
        <v>126</v>
      </c>
      <c r="AJ71" s="82" t="s">
        <v>90</v>
      </c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</row>
    <row r="72" spans="1:58" x14ac:dyDescent="0.25">
      <c r="A72" s="78"/>
      <c r="B72" s="78"/>
      <c r="C72" s="79"/>
      <c r="D72" s="78"/>
      <c r="E72" s="78"/>
      <c r="F72" s="78"/>
      <c r="G72" s="80"/>
      <c r="H72" s="80"/>
      <c r="I72" s="81"/>
      <c r="J72" s="81"/>
      <c r="K72" s="81"/>
      <c r="L72" s="89"/>
      <c r="M72" s="90" t="s">
        <v>21</v>
      </c>
      <c r="N72" s="91"/>
      <c r="O72" s="92"/>
      <c r="P72" s="83" t="s">
        <v>22</v>
      </c>
      <c r="Q72" s="84"/>
      <c r="R72" s="85"/>
      <c r="S72" s="87"/>
      <c r="T72" s="89"/>
      <c r="U72" s="90" t="s">
        <v>21</v>
      </c>
      <c r="V72" s="91"/>
      <c r="W72" s="92"/>
      <c r="X72" s="83" t="s">
        <v>22</v>
      </c>
      <c r="Y72" s="84"/>
      <c r="Z72" s="85"/>
      <c r="AA72" s="87"/>
      <c r="AB72" s="89"/>
      <c r="AC72" s="90" t="s">
        <v>21</v>
      </c>
      <c r="AD72" s="91"/>
      <c r="AE72" s="92"/>
      <c r="AF72" s="83" t="s">
        <v>22</v>
      </c>
      <c r="AG72" s="84"/>
      <c r="AH72" s="85"/>
      <c r="AI72" s="93"/>
      <c r="AJ72" s="89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</row>
    <row r="73" spans="1:58" x14ac:dyDescent="0.25">
      <c r="A73" s="78"/>
      <c r="B73" s="78"/>
      <c r="C73" s="79"/>
      <c r="D73" s="78"/>
      <c r="E73" s="78"/>
      <c r="F73" s="78"/>
      <c r="G73" s="80"/>
      <c r="H73" s="80"/>
      <c r="I73" s="81"/>
      <c r="J73" s="81"/>
      <c r="K73" s="81"/>
      <c r="L73" s="94"/>
      <c r="M73" s="95" t="s">
        <v>91</v>
      </c>
      <c r="N73" s="95" t="s">
        <v>92</v>
      </c>
      <c r="O73" s="95" t="s">
        <v>93</v>
      </c>
      <c r="P73" s="95" t="s">
        <v>91</v>
      </c>
      <c r="Q73" s="95" t="s">
        <v>92</v>
      </c>
      <c r="R73" s="95" t="s">
        <v>93</v>
      </c>
      <c r="S73" s="96"/>
      <c r="T73" s="94"/>
      <c r="U73" s="95" t="s">
        <v>91</v>
      </c>
      <c r="V73" s="95" t="s">
        <v>92</v>
      </c>
      <c r="W73" s="95" t="s">
        <v>93</v>
      </c>
      <c r="X73" s="95" t="s">
        <v>91</v>
      </c>
      <c r="Y73" s="95" t="s">
        <v>92</v>
      </c>
      <c r="Z73" s="95" t="s">
        <v>93</v>
      </c>
      <c r="AA73" s="87"/>
      <c r="AB73" s="94"/>
      <c r="AC73" s="95" t="s">
        <v>91</v>
      </c>
      <c r="AD73" s="95" t="s">
        <v>92</v>
      </c>
      <c r="AE73" s="95" t="s">
        <v>93</v>
      </c>
      <c r="AF73" s="95" t="s">
        <v>91</v>
      </c>
      <c r="AG73" s="95" t="s">
        <v>92</v>
      </c>
      <c r="AH73" s="95" t="s">
        <v>93</v>
      </c>
      <c r="AI73" s="97"/>
      <c r="AJ73" s="94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</row>
    <row r="74" spans="1:58" x14ac:dyDescent="0.25">
      <c r="A74" s="98"/>
      <c r="B74" s="99"/>
      <c r="C74" s="99"/>
      <c r="D74" s="98" t="s">
        <v>94</v>
      </c>
      <c r="E74" s="98" t="s">
        <v>95</v>
      </c>
      <c r="F74" s="80" t="s">
        <v>96</v>
      </c>
      <c r="G74" s="80" t="s">
        <v>127</v>
      </c>
      <c r="H74" s="80" t="s">
        <v>128</v>
      </c>
      <c r="I74" s="100" t="s">
        <v>97</v>
      </c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1"/>
      <c r="AB74" s="100"/>
      <c r="AC74" s="100"/>
      <c r="AD74" s="100"/>
      <c r="AE74" s="100"/>
      <c r="AF74" s="100"/>
      <c r="AG74" s="100"/>
      <c r="AH74" s="100"/>
      <c r="AI74" s="100"/>
      <c r="AJ74" s="10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</row>
    <row r="75" spans="1:58" x14ac:dyDescent="0.25">
      <c r="A75" s="98"/>
      <c r="B75" s="102"/>
      <c r="C75" s="102"/>
      <c r="D75" s="102"/>
      <c r="E75" s="102"/>
      <c r="F75" s="80"/>
      <c r="G75" s="80"/>
      <c r="H75" s="80"/>
      <c r="I75" s="103"/>
      <c r="J75" s="103"/>
      <c r="K75" s="98" t="s">
        <v>98</v>
      </c>
      <c r="L75" s="98" t="s">
        <v>98</v>
      </c>
      <c r="M75" s="98" t="s">
        <v>98</v>
      </c>
      <c r="N75" s="98" t="s">
        <v>98</v>
      </c>
      <c r="O75" s="98" t="s">
        <v>98</v>
      </c>
      <c r="P75" s="98" t="s">
        <v>98</v>
      </c>
      <c r="Q75" s="98" t="s">
        <v>98</v>
      </c>
      <c r="R75" s="98" t="s">
        <v>98</v>
      </c>
      <c r="S75" s="98"/>
      <c r="T75" s="98" t="s">
        <v>98</v>
      </c>
      <c r="U75" s="98" t="s">
        <v>98</v>
      </c>
      <c r="V75" s="98" t="s">
        <v>98</v>
      </c>
      <c r="W75" s="98" t="s">
        <v>98</v>
      </c>
      <c r="X75" s="98" t="s">
        <v>98</v>
      </c>
      <c r="Y75" s="98" t="s">
        <v>98</v>
      </c>
      <c r="Z75" s="98" t="s">
        <v>98</v>
      </c>
      <c r="AA75" s="104"/>
      <c r="AB75" s="98"/>
      <c r="AC75" s="98" t="s">
        <v>98</v>
      </c>
      <c r="AD75" s="98" t="s">
        <v>98</v>
      </c>
      <c r="AE75" s="98" t="s">
        <v>98</v>
      </c>
      <c r="AF75" s="98" t="s">
        <v>98</v>
      </c>
      <c r="AG75" s="98" t="s">
        <v>98</v>
      </c>
      <c r="AH75" s="98" t="s">
        <v>98</v>
      </c>
      <c r="AI75" s="98" t="s">
        <v>98</v>
      </c>
      <c r="AJ75" s="98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</row>
    <row r="76" spans="1:58" x14ac:dyDescent="0.25">
      <c r="A76" s="105"/>
      <c r="B76" s="99"/>
      <c r="C76" s="99"/>
      <c r="D76" s="99"/>
      <c r="E76" s="99"/>
      <c r="F76" s="106"/>
      <c r="G76" s="99"/>
      <c r="H76" s="99"/>
      <c r="I76" s="99"/>
      <c r="J76" s="107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</row>
    <row r="77" spans="1:58" x14ac:dyDescent="0.25">
      <c r="A77" s="105"/>
      <c r="B77" s="99" t="s">
        <v>129</v>
      </c>
      <c r="C77" s="109"/>
      <c r="D77" s="109"/>
      <c r="E77" s="109"/>
      <c r="F77" s="110"/>
      <c r="G77" s="109"/>
      <c r="H77" s="109"/>
      <c r="I77" s="109"/>
      <c r="J77" s="111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12"/>
      <c r="AJ77" s="112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</row>
    <row r="78" spans="1:58" x14ac:dyDescent="0.25">
      <c r="A78" s="105"/>
      <c r="B78" s="109"/>
      <c r="C78" s="109"/>
      <c r="D78" s="109"/>
      <c r="E78" s="109"/>
      <c r="F78" s="110"/>
      <c r="G78" s="109"/>
      <c r="H78" s="109"/>
      <c r="I78" s="109"/>
      <c r="J78" s="111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12"/>
      <c r="AJ78" s="112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</row>
    <row r="79" spans="1:58" x14ac:dyDescent="0.25">
      <c r="A79" s="105"/>
      <c r="B79" s="109" t="s">
        <v>130</v>
      </c>
      <c r="C79" s="109"/>
      <c r="D79" s="109"/>
      <c r="E79" s="109"/>
      <c r="F79" s="110"/>
      <c r="G79" s="109"/>
      <c r="H79" s="109"/>
      <c r="I79" s="109"/>
      <c r="J79" s="111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12"/>
      <c r="AJ79" s="112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</row>
    <row r="80" spans="1:58" x14ac:dyDescent="0.25">
      <c r="A80" s="105"/>
      <c r="B80" s="113" t="s">
        <v>131</v>
      </c>
      <c r="C80" s="109"/>
      <c r="D80" s="114">
        <v>43221</v>
      </c>
      <c r="E80" s="114">
        <v>44013</v>
      </c>
      <c r="F80" s="110">
        <v>0.17</v>
      </c>
      <c r="G80" s="115">
        <v>0.17</v>
      </c>
      <c r="H80" s="115">
        <v>0.17</v>
      </c>
      <c r="I80" s="115"/>
      <c r="J80" s="111"/>
      <c r="K80" s="116">
        <v>29818748000</v>
      </c>
      <c r="L80" s="116">
        <v>16060928669.072701</v>
      </c>
      <c r="M80" s="11">
        <v>716671890</v>
      </c>
      <c r="N80" s="11"/>
      <c r="O80" s="11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12">
        <f>M80+P80</f>
        <v>716671890</v>
      </c>
      <c r="AJ80" s="112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</row>
    <row r="81" spans="1:58" x14ac:dyDescent="0.25">
      <c r="A81" s="105"/>
      <c r="B81" s="109" t="s">
        <v>99</v>
      </c>
      <c r="C81" s="109"/>
      <c r="D81" s="114">
        <v>43405</v>
      </c>
      <c r="E81" s="114">
        <v>43862</v>
      </c>
      <c r="F81" s="110">
        <v>0.17</v>
      </c>
      <c r="G81" s="115">
        <v>0.17</v>
      </c>
      <c r="H81" s="115">
        <v>0.17</v>
      </c>
      <c r="I81" s="115"/>
      <c r="J81" s="111"/>
      <c r="K81" s="117">
        <v>18954309000</v>
      </c>
      <c r="L81" s="117">
        <v>11837924339</v>
      </c>
      <c r="M81" s="11">
        <v>600000000</v>
      </c>
      <c r="N81" s="11"/>
      <c r="O81" s="11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12">
        <f>M81+P81</f>
        <v>600000000</v>
      </c>
      <c r="AJ81" s="112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</row>
    <row r="82" spans="1:58" x14ac:dyDescent="0.25">
      <c r="A82" s="105"/>
      <c r="B82" s="109" t="s">
        <v>132</v>
      </c>
      <c r="C82" s="109"/>
      <c r="D82" s="109"/>
      <c r="E82" s="109"/>
      <c r="F82" s="110"/>
      <c r="G82" s="109"/>
      <c r="H82" s="109"/>
      <c r="I82" s="109"/>
      <c r="J82" s="111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</row>
    <row r="83" spans="1:58" x14ac:dyDescent="0.25">
      <c r="A83" s="105"/>
      <c r="B83" s="109"/>
      <c r="C83" s="109"/>
      <c r="D83" s="109"/>
      <c r="E83" s="109"/>
      <c r="F83" s="110"/>
      <c r="G83" s="109"/>
      <c r="H83" s="109"/>
      <c r="I83" s="109"/>
      <c r="J83" s="111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</row>
    <row r="84" spans="1:58" ht="71.25" x14ac:dyDescent="0.25">
      <c r="A84" s="105">
        <v>1</v>
      </c>
      <c r="B84" s="118" t="s">
        <v>133</v>
      </c>
      <c r="C84" s="118" t="s">
        <v>100</v>
      </c>
      <c r="D84" s="119">
        <v>42600</v>
      </c>
      <c r="E84" s="119">
        <v>44061</v>
      </c>
      <c r="F84" s="120">
        <v>0.18</v>
      </c>
      <c r="G84" s="120">
        <v>0.16</v>
      </c>
      <c r="H84" s="120">
        <v>0.18</v>
      </c>
      <c r="I84" s="118">
        <v>12</v>
      </c>
      <c r="J84" s="118" t="s">
        <v>134</v>
      </c>
      <c r="K84" s="121">
        <v>3500000000</v>
      </c>
      <c r="L84" s="122">
        <v>777777777.83333302</v>
      </c>
      <c r="M84" s="123">
        <v>97222222.222222224</v>
      </c>
      <c r="N84" s="123">
        <f>'[3]External Loans Analysis'!D73</f>
        <v>0</v>
      </c>
      <c r="O84" s="124">
        <f>N84-M84</f>
        <v>-97222222.222222224</v>
      </c>
      <c r="P84" s="123">
        <v>11666666.666666629</v>
      </c>
      <c r="Q84" s="123">
        <f>'[3]External Loans Analysis'!G73</f>
        <v>0</v>
      </c>
      <c r="R84" s="124">
        <f>Q84-P84</f>
        <v>-11666666.666666629</v>
      </c>
      <c r="S84" s="124">
        <f>P84+M84</f>
        <v>108888888.88888885</v>
      </c>
      <c r="T84" s="58">
        <f>+L84-M84</f>
        <v>680555555.61111081</v>
      </c>
      <c r="U84" s="123">
        <v>97222222.219999999</v>
      </c>
      <c r="V84" s="123">
        <f>'[3]External Loans Analysis'!D74</f>
        <v>0</v>
      </c>
      <c r="W84" s="123">
        <f>+U84-V84</f>
        <v>97222222.219999999</v>
      </c>
      <c r="X84" s="123">
        <v>10208333.34</v>
      </c>
      <c r="Y84" s="123">
        <f>'[3]External Loans Analysis'!G74</f>
        <v>0</v>
      </c>
      <c r="Z84" s="123">
        <f>+X84-Y84</f>
        <v>10208333.34</v>
      </c>
      <c r="AA84" s="123">
        <f>X84+U84</f>
        <v>107430555.56</v>
      </c>
      <c r="AB84" s="123">
        <f>T84-U84</f>
        <v>583333333.39111078</v>
      </c>
      <c r="AC84" s="123"/>
      <c r="AD84" s="123">
        <f>'[3]External Loans Analysis'!D75</f>
        <v>0</v>
      </c>
      <c r="AE84" s="123"/>
      <c r="AF84" s="123"/>
      <c r="AG84" s="123">
        <f>'[3]External Loans Analysis'!G75</f>
        <v>0</v>
      </c>
      <c r="AH84" s="123"/>
      <c r="AI84" s="121">
        <f>AD84+AG84</f>
        <v>0</v>
      </c>
      <c r="AJ84" s="121">
        <f>AB84-AD84</f>
        <v>583333333.39111078</v>
      </c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</row>
    <row r="85" spans="1:58" ht="99.75" x14ac:dyDescent="0.25">
      <c r="A85" s="105">
        <v>2</v>
      </c>
      <c r="B85" s="118" t="s">
        <v>135</v>
      </c>
      <c r="C85" s="118" t="s">
        <v>118</v>
      </c>
      <c r="D85" s="119">
        <v>42909</v>
      </c>
      <c r="E85" s="119">
        <v>44734</v>
      </c>
      <c r="F85" s="120">
        <v>0.08</v>
      </c>
      <c r="G85" s="120">
        <v>0.04</v>
      </c>
      <c r="H85" s="120">
        <v>0.08</v>
      </c>
      <c r="I85" s="118">
        <v>18</v>
      </c>
      <c r="J85" s="118" t="s">
        <v>134</v>
      </c>
      <c r="K85" s="121">
        <f>10000000000</f>
        <v>10000000000</v>
      </c>
      <c r="L85" s="122">
        <v>7421425372.6800003</v>
      </c>
      <c r="M85" s="123">
        <v>223442552.94999999</v>
      </c>
      <c r="N85" s="123">
        <v>223442552.94999999</v>
      </c>
      <c r="O85" s="124">
        <f>N85-M85</f>
        <v>0</v>
      </c>
      <c r="P85" s="123">
        <v>50327174.969999999</v>
      </c>
      <c r="Q85" s="123">
        <v>50327174.969999999</v>
      </c>
      <c r="R85" s="124">
        <f>Q85-P85</f>
        <v>0</v>
      </c>
      <c r="S85" s="124">
        <f>P85+M85</f>
        <v>273769727.91999996</v>
      </c>
      <c r="T85" s="58">
        <f>+L85-M85</f>
        <v>7197982819.7300005</v>
      </c>
      <c r="U85" s="123">
        <v>224996510.99000001</v>
      </c>
      <c r="V85" s="123">
        <v>224996510.99000001</v>
      </c>
      <c r="W85" s="123">
        <f>+U85-V85</f>
        <v>0</v>
      </c>
      <c r="X85" s="123">
        <v>48773216.939999998</v>
      </c>
      <c r="Y85" s="123">
        <v>48773216.93</v>
      </c>
      <c r="Z85" s="123">
        <f>+X85-Y85</f>
        <v>9.9999979138374329E-3</v>
      </c>
      <c r="AA85" s="123">
        <f>X85+U85</f>
        <v>273769727.93000001</v>
      </c>
      <c r="AB85" s="123">
        <f>T85-U85</f>
        <v>6972986308.7400007</v>
      </c>
      <c r="AC85" s="123"/>
      <c r="AD85" s="123">
        <v>229569377.55000001</v>
      </c>
      <c r="AE85" s="123"/>
      <c r="AF85" s="123"/>
      <c r="AG85" s="123">
        <v>44200350.369999997</v>
      </c>
      <c r="AH85" s="123"/>
      <c r="AI85" s="121">
        <f>AD85+AG85</f>
        <v>273769727.92000002</v>
      </c>
      <c r="AJ85" s="121">
        <f>AB85-AD85</f>
        <v>6743416931.1900005</v>
      </c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</row>
    <row r="86" spans="1:58" x14ac:dyDescent="0.25">
      <c r="A86" s="98"/>
      <c r="B86" s="99"/>
      <c r="C86" s="99"/>
      <c r="D86" s="125"/>
      <c r="E86" s="125"/>
      <c r="F86" s="106"/>
      <c r="G86" s="99"/>
      <c r="H86" s="99"/>
      <c r="I86" s="99"/>
      <c r="J86" s="107"/>
      <c r="K86" s="7"/>
      <c r="L86" s="7">
        <f t="shared" ref="L86:S86" si="18">SUM(L84:L85)</f>
        <v>8199203150.5133333</v>
      </c>
      <c r="M86" s="7">
        <f t="shared" si="18"/>
        <v>320664775.1722222</v>
      </c>
      <c r="N86" s="7">
        <f t="shared" si="18"/>
        <v>223442552.94999999</v>
      </c>
      <c r="O86" s="7">
        <f t="shared" si="18"/>
        <v>-97222222.222222224</v>
      </c>
      <c r="P86" s="7">
        <f t="shared" si="18"/>
        <v>61993841.636666626</v>
      </c>
      <c r="Q86" s="7">
        <f t="shared" si="18"/>
        <v>50327174.969999999</v>
      </c>
      <c r="R86" s="7">
        <f t="shared" si="18"/>
        <v>-11666666.666666629</v>
      </c>
      <c r="S86" s="7">
        <f t="shared" si="18"/>
        <v>382658616.80888879</v>
      </c>
      <c r="T86" s="7">
        <f>SUM(T84:T85)</f>
        <v>7878538375.3411112</v>
      </c>
      <c r="U86" s="7">
        <f t="shared" ref="U86:AJ86" si="19">SUM(U84:U85)</f>
        <v>322218733.21000004</v>
      </c>
      <c r="V86" s="7">
        <f t="shared" si="19"/>
        <v>224996510.99000001</v>
      </c>
      <c r="W86" s="7">
        <f t="shared" si="19"/>
        <v>97222222.219999999</v>
      </c>
      <c r="X86" s="7">
        <f t="shared" si="19"/>
        <v>58981550.280000001</v>
      </c>
      <c r="Y86" s="7">
        <f t="shared" si="19"/>
        <v>48773216.93</v>
      </c>
      <c r="Z86" s="7">
        <f t="shared" si="19"/>
        <v>10208333.349999998</v>
      </c>
      <c r="AA86" s="7">
        <f t="shared" si="19"/>
        <v>381200283.49000001</v>
      </c>
      <c r="AB86" s="7">
        <f t="shared" si="19"/>
        <v>7556319642.1311111</v>
      </c>
      <c r="AC86" s="7">
        <f t="shared" si="19"/>
        <v>0</v>
      </c>
      <c r="AD86" s="7">
        <f t="shared" si="19"/>
        <v>229569377.55000001</v>
      </c>
      <c r="AE86" s="7">
        <f t="shared" si="19"/>
        <v>0</v>
      </c>
      <c r="AF86" s="7">
        <f t="shared" si="19"/>
        <v>0</v>
      </c>
      <c r="AG86" s="7">
        <f t="shared" si="19"/>
        <v>44200350.369999997</v>
      </c>
      <c r="AH86" s="7">
        <f t="shared" si="19"/>
        <v>0</v>
      </c>
      <c r="AI86" s="7">
        <f t="shared" si="19"/>
        <v>273769727.92000002</v>
      </c>
      <c r="AJ86" s="7">
        <f t="shared" si="19"/>
        <v>7326750264.581111</v>
      </c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</row>
  </sheetData>
  <mergeCells count="65">
    <mergeCell ref="F74:F75"/>
    <mergeCell ref="G74:G75"/>
    <mergeCell ref="H74:H75"/>
    <mergeCell ref="AB71:AB73"/>
    <mergeCell ref="AC71:AG71"/>
    <mergeCell ref="AI71:AI73"/>
    <mergeCell ref="AJ71:AJ73"/>
    <mergeCell ref="M72:O72"/>
    <mergeCell ref="P72:R72"/>
    <mergeCell ref="U72:W72"/>
    <mergeCell ref="X72:Z72"/>
    <mergeCell ref="AC72:AE72"/>
    <mergeCell ref="AF72:AH72"/>
    <mergeCell ref="K71:K73"/>
    <mergeCell ref="L71:L73"/>
    <mergeCell ref="M71:Q71"/>
    <mergeCell ref="S71:S73"/>
    <mergeCell ref="T71:T73"/>
    <mergeCell ref="U71:Y71"/>
    <mergeCell ref="F45:F46"/>
    <mergeCell ref="A70:P70"/>
    <mergeCell ref="AA70:AA73"/>
    <mergeCell ref="A71:A73"/>
    <mergeCell ref="B71:B73"/>
    <mergeCell ref="D71:E73"/>
    <mergeCell ref="F71:F73"/>
    <mergeCell ref="G71:H73"/>
    <mergeCell ref="I71:I73"/>
    <mergeCell ref="J71:J73"/>
    <mergeCell ref="H42:H44"/>
    <mergeCell ref="I42:I44"/>
    <mergeCell ref="J42:J44"/>
    <mergeCell ref="K42:O42"/>
    <mergeCell ref="Q42:Q44"/>
    <mergeCell ref="R42:R44"/>
    <mergeCell ref="K43:M43"/>
    <mergeCell ref="N43:P43"/>
    <mergeCell ref="AY1:BA1"/>
    <mergeCell ref="BB1:BB2"/>
    <mergeCell ref="BC1:BE1"/>
    <mergeCell ref="BF1:BF2"/>
    <mergeCell ref="A41:G41"/>
    <mergeCell ref="A42:A44"/>
    <mergeCell ref="B42:B44"/>
    <mergeCell ref="D42:E44"/>
    <mergeCell ref="F42:F44"/>
    <mergeCell ref="G42:G44"/>
    <mergeCell ref="AI1:AK1"/>
    <mergeCell ref="AL1:AN1"/>
    <mergeCell ref="AO1:AQ1"/>
    <mergeCell ref="AR1:AT1"/>
    <mergeCell ref="AU1:AW1"/>
    <mergeCell ref="AX1:AX2"/>
    <mergeCell ref="Q1:S1"/>
    <mergeCell ref="T1:V1"/>
    <mergeCell ref="W1:Y1"/>
    <mergeCell ref="Z1:AB1"/>
    <mergeCell ref="AC1:AE1"/>
    <mergeCell ref="AF1:AH1"/>
    <mergeCell ref="A1:A2"/>
    <mergeCell ref="B1:B2"/>
    <mergeCell ref="F1:G1"/>
    <mergeCell ref="H1:J1"/>
    <mergeCell ref="K1:M1"/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External Loan Analysis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Olaide Olabode</dc:creator>
  <cp:lastModifiedBy>Olaide Olabode</cp:lastModifiedBy>
  <dcterms:created xsi:type="dcterms:W3CDTF">2020-07-30T22:13:48Z</dcterms:created>
  <dcterms:modified xsi:type="dcterms:W3CDTF">2020-07-30T22:28:29Z</dcterms:modified>
</cp:coreProperties>
</file>